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8_{1E1F40C1-3743-48CA-99A1-EE289C89A011}" xr6:coauthVersionLast="47" xr6:coauthVersionMax="47" xr10:uidLastSave="{00000000-0000-0000-0000-000000000000}"/>
  <workbookProtection workbookAlgorithmName="SHA-512" workbookHashValue="ytITG4FN8ec6Xs9PydE67KuIRCAk9SBH6OGIj8xjzFVFjgBaeVAp0dqqJ1fx65DwqrmMOml9Yhlb8+ICr12rAA==" workbookSaltValue="9t+hM7HUyj9aC9NaIgM2Tg==" workbookSpinCount="100000" lockStructure="1"/>
  <bookViews>
    <workbookView xWindow="-120" yWindow="-120" windowWidth="29040" windowHeight="15840" tabRatio="846" xr2:uid="{1E02FCC7-9570-46B1-A3A5-0BBDBED4CE01}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参考" sheetId="19" r:id="rId7"/>
    <sheet name="リスト（入院）" sheetId="14" state="hidden" r:id="rId8"/>
    <sheet name="リスト（外来）" sheetId="15" state="hidden" r:id="rId9"/>
  </sheet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>STEP２③!$R$13</definedName>
    <definedName name="一月当たり給与総額">STEP１!$J$24</definedName>
    <definedName name="一月当たり算定金額外来Ⅰ">STEP２②!$G$17</definedName>
    <definedName name="外来二イ">STEP２②!$J$23</definedName>
    <definedName name="外来二ロ">STEP２②!$N$23</definedName>
    <definedName name="再診料">STEP２①!$M$16</definedName>
    <definedName name="歯科再診料">STEP２①!$M$25</definedName>
    <definedName name="歯科初診料">STEP２①!$J$25</definedName>
    <definedName name="歯科訪問診療料同一建物">STEP２①!$S$25</definedName>
    <definedName name="歯科訪問診療料同一建物以外">STEP２①!$P$25</definedName>
    <definedName name="初診料">STEP２①!$J$16</definedName>
    <definedName name="入院">STEP２③!$P$24</definedName>
    <definedName name="訪問診療料同一建物">STEP２①!$S$16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7" l="1"/>
  <c r="G18" i="7"/>
  <c r="R13" i="17"/>
  <c r="F13" i="17"/>
  <c r="F14" i="17"/>
  <c r="F12" i="17"/>
  <c r="F23" i="6"/>
  <c r="F22" i="6"/>
  <c r="F21" i="6"/>
  <c r="F14" i="6"/>
  <c r="F13" i="6"/>
  <c r="F12" i="6"/>
  <c r="J24" i="5"/>
  <c r="L12" i="18" s="1"/>
  <c r="S25" i="6"/>
  <c r="P25" i="6"/>
  <c r="M25" i="6"/>
  <c r="J25" i="6"/>
  <c r="J16" i="6"/>
  <c r="M16" i="6"/>
  <c r="P16" i="6"/>
  <c r="S16" i="6"/>
  <c r="G17" i="7" l="1"/>
  <c r="G21" i="7" s="1"/>
  <c r="G21" i="17"/>
  <c r="P22" i="17" l="1"/>
  <c r="L14" i="18"/>
  <c r="G22" i="17"/>
  <c r="G24" i="17" s="1"/>
  <c r="G16" i="7"/>
  <c r="N13" i="7" s="1"/>
  <c r="B12" i="17"/>
  <c r="N15" i="7" l="1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B12" i="6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H113" i="14" s="1"/>
  <c r="I113" i="14" s="1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30" i="14" l="1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<sst xmlns="http://schemas.openxmlformats.org/spreadsheetml/2006/main" count="505" uniqueCount="255">
  <si>
    <t>目　次</t>
    <rPh sb="0" eb="1">
      <t>メ</t>
    </rPh>
    <rPh sb="2" eb="3">
      <t>ツギ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</si>
  <si>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</si>
  <si>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</si>
  <si>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</si>
  <si>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</si>
  <si>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①外来・在宅ベースアップ評価料（Ⅰ）【病院・診療所共通】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ビョウイン</t>
    </rPh>
    <rPh sb="22" eb="25">
      <t>シンリョウジョ</t>
    </rPh>
    <rPh sb="25" eb="27">
      <t>キョウツウ</t>
    </rPh>
    <phoneticPr fontId="2"/>
  </si>
  <si>
    <t>②外来・在宅ベースアップ評価料（Ⅱ）【無床診療所のみ】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ムショウ</t>
    </rPh>
    <rPh sb="21" eb="24">
      <t>シンリョウジョ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</si>
  <si>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</si>
  <si>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</si>
  <si>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</si>
  <si>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</si>
  <si>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</si>
  <si>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</si>
  <si>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</si>
  <si>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</si>
  <si>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</si>
  <si>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</si>
  <si>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</si>
  <si>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</si>
  <si>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</si>
  <si>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</si>
  <si>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</si>
  <si>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</si>
  <si>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</si>
  <si>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※　外来・在宅ベースアップ評価料Ⅱの区分については、該当する区分より低い区分を選択することも可能です。</t>
    <rPh sb="2" eb="4">
      <t>ガイライ</t>
    </rPh>
    <rPh sb="5" eb="7">
      <t>ザイタク</t>
    </rPh>
    <rPh sb="13" eb="15">
      <t>ヒョウカ</t>
    </rPh>
    <rPh sb="15" eb="16">
      <t>リョウ</t>
    </rPh>
    <rPh sb="18" eb="20">
      <t>クブン</t>
    </rPh>
    <rPh sb="26" eb="28">
      <t>ガイトウ</t>
    </rPh>
    <rPh sb="30" eb="32">
      <t>クブン</t>
    </rPh>
    <rPh sb="34" eb="35">
      <t>ヒク</t>
    </rPh>
    <rPh sb="36" eb="38">
      <t>クブン</t>
    </rPh>
    <rPh sb="39" eb="41">
      <t>センタク</t>
    </rPh>
    <rPh sb="46" eb="48">
      <t>カノウ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</si>
  <si>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</si>
  <si>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</si>
  <si>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</si>
  <si>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</si>
  <si>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</si>
  <si>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</si>
  <si>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</si>
  <si>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</si>
  <si>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</si>
  <si>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</si>
  <si>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</si>
  <si>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</si>
  <si>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</si>
  <si>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</si>
  <si>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</si>
  <si>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</si>
  <si>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</si>
  <si>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</si>
  <si>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</si>
  <si>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</si>
  <si>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</si>
  <si>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</si>
  <si>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</si>
  <si>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</si>
  <si>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</si>
  <si>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</si>
  <si>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</si>
  <si>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</si>
  <si>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</si>
  <si>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</si>
  <si>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</si>
  <si>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</si>
  <si>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</si>
  <si>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</si>
  <si>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</si>
  <si>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</si>
  <si>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</si>
  <si>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</si>
  <si>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</si>
  <si>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</si>
  <si>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</si>
  <si>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</si>
  <si>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</si>
  <si>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</si>
  <si>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</si>
  <si>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</si>
  <si>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</si>
  <si>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</si>
  <si>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</si>
  <si>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</si>
  <si>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</si>
  <si>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</si>
  <si>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</si>
  <si>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</si>
  <si>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</si>
  <si>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</si>
  <si>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</si>
  <si>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</si>
  <si>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</si>
  <si>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</si>
  <si>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</si>
  <si>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</si>
  <si>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</si>
  <si>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</si>
  <si>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</si>
  <si>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</si>
  <si>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</si>
  <si>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</si>
  <si>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</si>
  <si>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</si>
  <si>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</si>
  <si>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</si>
  <si>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</si>
  <si>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</si>
  <si>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</si>
  <si>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</si>
  <si>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</si>
  <si>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</si>
  <si>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</si>
  <si>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</si>
  <si>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</si>
  <si>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</si>
  <si>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</si>
  <si>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</si>
  <si>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</si>
  <si>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</si>
  <si>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</si>
  <si>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</si>
  <si>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</si>
  <si>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</si>
  <si>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</si>
  <si>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</si>
  <si>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</si>
  <si>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</si>
  <si>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</si>
  <si>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</si>
  <si>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</si>
  <si>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</si>
  <si>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</si>
  <si>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</si>
  <si>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</si>
  <si>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</si>
  <si>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</si>
  <si>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</si>
  <si>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</si>
  <si>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</si>
  <si>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</si>
  <si>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</si>
  <si>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</si>
  <si>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</si>
  <si>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</si>
  <si>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</si>
  <si>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</si>
  <si>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</si>
  <si>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</si>
  <si>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</si>
  <si>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</si>
  <si>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</si>
  <si>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</si>
  <si>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</si>
  <si>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</si>
  <si>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</si>
  <si>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</si>
  <si>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</si>
  <si>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</si>
  <si>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</si>
  <si>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</si>
  <si>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</si>
  <si>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</si>
  <si>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</si>
  <si>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</si>
  <si>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</si>
  <si>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</si>
  <si>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</si>
  <si>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</si>
  <si>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</si>
  <si>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</si>
  <si>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</si>
  <si>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</si>
  <si>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</si>
  <si>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</si>
  <si>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</si>
  <si>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</si>
  <si>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</si>
  <si>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</si>
  <si>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</si>
  <si>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</si>
  <si>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</si>
  <si>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</si>
  <si>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</si>
  <si>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</si>
  <si>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</si>
  <si>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</si>
  <si>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</si>
  <si>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</si>
  <si>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</si>
  <si>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</si>
  <si>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</si>
  <si>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</si>
  <si>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</si>
  <si>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</si>
  <si>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</si>
  <si>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</si>
  <si>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</si>
  <si>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</si>
  <si>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</si>
  <si>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</si>
  <si>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</si>
  <si>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</si>
  <si>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</si>
  <si>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</si>
  <si>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</si>
  <si>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外来・在宅ベースアップ評価料（Ⅱ）の区分</t>
    <rPh sb="18" eb="20">
      <t>クブン</t>
    </rPh>
    <phoneticPr fontId="4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</si>
  <si>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</si>
  <si>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</si>
  <si>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</si>
  <si>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</si>
  <si>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</si>
  <si>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</si>
  <si>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</si>
  <si>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</si>
  <si>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</si>
  <si>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</si>
  <si>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</si>
  <si>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</si>
  <si>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初診・訪問診療時</t>
    <rPh sb="0" eb="2">
      <t>ショシン</t>
    </rPh>
    <rPh sb="3" eb="5">
      <t>ホウモン</t>
    </rPh>
    <rPh sb="5" eb="7">
      <t>シンリョウ</t>
    </rPh>
    <rPh sb="7" eb="8">
      <t>ジ</t>
    </rPh>
    <phoneticPr fontId="2"/>
  </si>
  <si>
    <t>外来・在宅ベースアップ評価料（Ⅰ）による１月当たり収入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</si>
  <si>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外来・在宅ベースアップ評価料（Ⅱ）による１月当たり収入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</si>
  <si>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</si>
  <si>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</si>
  <si>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令和６年２月15日版</t>
    <rPh sb="0" eb="2">
      <t>レイワ</t>
    </rPh>
    <rPh sb="3" eb="4">
      <t>ネン</t>
    </rPh>
    <rPh sb="5" eb="6">
      <t>ガツ</t>
    </rPh>
    <rPh sb="8" eb="9">
      <t>ニチ</t>
    </rPh>
    <rPh sb="9" eb="10">
      <t>バン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</si>
  <si>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</si>
  <si>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</si>
  <si>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</si>
  <si>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</si>
  <si>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</si>
  <si>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</si>
  <si>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</si>
  <si>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</si>
  <si>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</si>
  <si>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</si>
  <si>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</si>
  <si>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</si>
  <si>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</si>
  <si>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</si>
  <si>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</si>
  <si>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</si>
  <si>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</si>
  <si>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r>
      <t>○ 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2" eb="4">
      <t>ガイライ</t>
    </rPh>
    <rPh sb="5" eb="7">
      <t>ザイタク</t>
    </rPh>
    <rPh sb="13" eb="15">
      <t>ヒョウカ</t>
    </rPh>
    <rPh sb="15" eb="16">
      <t>リョウ</t>
    </rPh>
    <rPh sb="22" eb="24">
      <t>サンテイ</t>
    </rPh>
    <rPh sb="24" eb="26">
      <t>ミコ</t>
    </rPh>
    <rPh sb="32" eb="34">
      <t>チンギン</t>
    </rPh>
    <rPh sb="34" eb="35">
      <t>ゾウ</t>
    </rPh>
    <rPh sb="35" eb="36">
      <t>リツ</t>
    </rPh>
    <rPh sb="42" eb="43">
      <t>ミ</t>
    </rPh>
    <rPh sb="46" eb="49">
      <t>シンリョウジョ</t>
    </rPh>
    <rPh sb="55" eb="57">
      <t>ガイライ</t>
    </rPh>
    <rPh sb="58" eb="60">
      <t>ザイタク</t>
    </rPh>
    <rPh sb="66" eb="68">
      <t>ヒョウカ</t>
    </rPh>
    <rPh sb="68" eb="69">
      <t>リョウ</t>
    </rPh>
    <rPh sb="73" eb="75">
      <t>サンテイ</t>
    </rPh>
    <phoneticPr fontId="2"/>
  </si>
  <si>
    <t>②外来・在宅ベースアップ評価料（Ⅰ）による賃金増率等</t>
    <rPh sb="1" eb="3">
      <t>ガイライ</t>
    </rPh>
    <rPh sb="4" eb="6">
      <t>ザイタク</t>
    </rPh>
    <rPh sb="12" eb="14">
      <t>ヒョウカ</t>
    </rPh>
    <rPh sb="14" eb="15">
      <t>リョウ</t>
    </rPh>
    <rPh sb="25" eb="26">
      <t>トウ</t>
    </rPh>
    <phoneticPr fontId="2"/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</si>
  <si>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</si>
  <si>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</si>
  <si>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</si>
  <si>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ガイライ</t>
    </rPh>
    <rPh sb="8" eb="10">
      <t>ザイタク</t>
    </rPh>
    <rPh sb="16" eb="18">
      <t>ヒョウカ</t>
    </rPh>
    <rPh sb="18" eb="19">
      <t>リョウ</t>
    </rPh>
    <rPh sb="23" eb="25">
      <t>サンテイ</t>
    </rPh>
    <rPh sb="25" eb="27">
      <t>ミコ</t>
    </rPh>
    <rPh sb="29" eb="31">
      <t>ケイサン</t>
    </rPh>
    <rPh sb="32" eb="33">
      <t>オコナ</t>
    </rPh>
    <rPh sb="78" eb="80">
      <t>サンテイ</t>
    </rPh>
    <rPh sb="82" eb="85">
      <t>ショシンリョウ</t>
    </rPh>
    <rPh sb="85" eb="86">
      <t>トウ</t>
    </rPh>
    <rPh sb="87" eb="89">
      <t>サンテイ</t>
    </rPh>
    <rPh sb="89" eb="91">
      <t>カイスウ</t>
    </rPh>
    <rPh sb="92" eb="94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</si>
  <si>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</si>
  <si>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</si>
  <si>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</si>
  <si>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</si>
  <si>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</si>
  <si>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</si>
  <si>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</si>
  <si>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</si>
  <si>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②外来・在宅ベースアップ評価料（Ⅰ）による賃金増率等</t>
    <rPh sb="1" eb="3">
      <t>ガイライ</t>
    </rPh>
    <rPh sb="3" eb="5">
      <t>ザイタク</t>
    </rPh>
    <rPh sb="11" eb="13">
      <t>ヒョウカ</t>
    </rPh>
    <rPh sb="13" eb="14">
      <t>リョウ</t>
    </rPh>
    <rPh sb="24" eb="25">
      <t>トウ</t>
    </rPh>
    <phoneticPr fontId="2"/>
  </si>
  <si>
    <t>一月当たり
延べ入院患者数</t>
    <phoneticPr fontId="2"/>
  </si>
  <si>
    <t>薬剤師、保健師、助産師、看護師、准看護師、看護補助者、理学療法士、作業療法士、視能訓練士、言語聴覚士、義肢装具士、歯科衛生士、歯科技工士、歯科業務補助者、診療放射線技師、診療エックス線技師、臨床検査技師、衛生検査技師、臨床工学技士、管理栄養士、栄養士、精神保健福祉士、社会福祉士、介護福祉士、保育士、救急救命士、あん摩マッサージ指圧師・はり師・きゆう師、柔道整復師、公認心理師、診療情報管理士、医師事務作業補助者、その他医療に従事する職員（医師及び歯科医師を除く。）</t>
    <phoneticPr fontId="2"/>
  </si>
  <si>
    <t>対象職種一覧（ＳＴＥＰ１関係）</t>
    <rPh sb="0" eb="2">
      <t>タイショウ</t>
    </rPh>
    <rPh sb="2" eb="4">
      <t>ショクシュ</t>
    </rPh>
    <rPh sb="4" eb="6">
      <t>イチラン</t>
    </rPh>
    <phoneticPr fontId="2"/>
  </si>
  <si>
    <t>初診料等に含まれるもの（ＳＴＥＰ２関係）</t>
    <rPh sb="0" eb="3">
      <t>ショシンリョウ</t>
    </rPh>
    <rPh sb="3" eb="4">
      <t>トウ</t>
    </rPh>
    <rPh sb="5" eb="6">
      <t>フク</t>
    </rPh>
    <phoneticPr fontId="2"/>
  </si>
  <si>
    <t>【初診料等】
・初診料、小児科外来診療料（初診時）又は小児かかりつけ診療料（初診時）
【再診料等】
・再診料、外来診療料、短期滞在手術等基本料１、小児科外来診療料（再診時）、外来リハビリテーション診療料、外来放射線照射診療料、地域包括診療料、認知症地域包括診療料、小児かかりつけ診療料（再診時）又は外来腫瘍化学療法診療料
【訪問診療料（同一建物以外）】
・在宅患者訪問診療料(Ⅰ)の同一建物居住者以外の場合又は在宅がん医療総合診療料（ただし、訪問診療を行った場合に限る。）
【訪問診療料（同一建物）】
・在宅患者訪問診療料(Ⅰ)の同一建物居住者の場合又は在宅患者訪問診療料(Ⅱ)
ーーーーーーーーーーーーーーーーーーーーーーーーーーーーーーーーーーーーーーーーーーーーーーーーーーーーーーーーーーーーーー
【歯科初診料等】
・初診料又は短期滞在手術等基本料１
【歯科再診料等】
・再診料又は短期滞在手術等基本料１
【歯科訪問診療料（同一建物以外）】
・歯科訪問診療１
【歯科訪問診療料（同一建物）】
・歯科訪問診療２、歯科訪問診療３，歯科訪問診療4又は歯科訪問診療５</t>
    <rPh sb="1" eb="4">
      <t>ショシンリョウ</t>
    </rPh>
    <rPh sb="4" eb="5">
      <t>トウ</t>
    </rPh>
    <rPh sb="44" eb="47">
      <t>サイシンリョウ</t>
    </rPh>
    <rPh sb="47" eb="48">
      <t>トウ</t>
    </rPh>
    <rPh sb="162" eb="164">
      <t>ホウモン</t>
    </rPh>
    <rPh sb="164" eb="166">
      <t>シンリョウ</t>
    </rPh>
    <rPh sb="166" eb="167">
      <t>リョウ</t>
    </rPh>
    <rPh sb="168" eb="170">
      <t>ドウイツ</t>
    </rPh>
    <rPh sb="170" eb="172">
      <t>タテモノ</t>
    </rPh>
    <rPh sb="172" eb="174">
      <t>イガイ</t>
    </rPh>
    <rPh sb="354" eb="356">
      <t>シカ</t>
    </rPh>
    <rPh sb="356" eb="359">
      <t>ショシンリョウ</t>
    </rPh>
    <rPh sb="359" eb="360">
      <t>トウ</t>
    </rPh>
    <rPh sb="381" eb="383">
      <t>シカ</t>
    </rPh>
    <rPh sb="383" eb="386">
      <t>サイシンリョウ</t>
    </rPh>
    <rPh sb="386" eb="387">
      <t>トウ</t>
    </rPh>
    <rPh sb="408" eb="410">
      <t>シカ</t>
    </rPh>
    <rPh sb="410" eb="412">
      <t>ホウモン</t>
    </rPh>
    <rPh sb="412" eb="414">
      <t>シンリョウ</t>
    </rPh>
    <rPh sb="414" eb="415">
      <t>リョウ</t>
    </rPh>
    <rPh sb="416" eb="418">
      <t>ドウイツ</t>
    </rPh>
    <rPh sb="418" eb="420">
      <t>タテモノ</t>
    </rPh>
    <rPh sb="420" eb="422">
      <t>イガイ</t>
    </rPh>
    <rPh sb="435" eb="437">
      <t>シカ</t>
    </rPh>
    <rPh sb="437" eb="439">
      <t>ホウモン</t>
    </rPh>
    <rPh sb="439" eb="441">
      <t>シンリョウ</t>
    </rPh>
    <rPh sb="441" eb="442">
      <t>リョウ</t>
    </rPh>
    <rPh sb="443" eb="445">
      <t>ドウイツ</t>
    </rPh>
    <rPh sb="445" eb="447">
      <t>タテモノ</t>
    </rPh>
    <phoneticPr fontId="2"/>
  </si>
  <si>
    <t>（参考）</t>
    <phoneticPr fontId="2"/>
  </si>
  <si>
    <t>ベースアップ評価料計算支援ツール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</si>
</sst>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>
      <alignment vertical="center"/>
    </xf>
    <xf numFmtId="185" fontId="5" fillId="4" borderId="0" xfId="0" applyNumberFormat="1" applyFont="1" applyFill="1">
      <alignment vertical="center"/>
    </xf>
    <xf numFmtId="180" fontId="5" fillId="4" borderId="0" xfId="0" applyNumberFormat="1" applyFont="1" applyFill="1">
      <alignment vertical="center"/>
    </xf>
    <xf numFmtId="0" fontId="24" fillId="2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0" fontId="5" fillId="3" borderId="6" xfId="1" applyNumberFormat="1" applyFont="1" applyFill="1" applyBorder="1" applyAlignment="1">
      <alignment horizontal="center" vertical="center"/>
    </xf>
    <xf numFmtId="180" fontId="5" fillId="3" borderId="7" xfId="1" applyNumberFormat="1" applyFont="1" applyFill="1" applyBorder="1" applyAlignment="1">
      <alignment horizontal="center" vertical="center"/>
    </xf>
    <xf numFmtId="180" fontId="5" fillId="3" borderId="10" xfId="1" applyNumberFormat="1" applyFont="1" applyFill="1" applyBorder="1" applyAlignment="1">
      <alignment horizontal="center" vertical="center"/>
    </xf>
    <xf numFmtId="180" fontId="5" fillId="3" borderId="8" xfId="1" applyNumberFormat="1" applyFont="1" applyFill="1" applyBorder="1" applyAlignment="1">
      <alignment horizontal="center" vertical="center"/>
    </xf>
    <xf numFmtId="180" fontId="5" fillId="3" borderId="9" xfId="1" applyNumberFormat="1" applyFont="1" applyFill="1" applyBorder="1" applyAlignment="1">
      <alignment horizontal="center" vertical="center"/>
    </xf>
    <xf numFmtId="180" fontId="5" fillId="3" borderId="11" xfId="1" applyNumberFormat="1" applyFont="1" applyFill="1" applyBorder="1" applyAlignment="1">
      <alignment horizontal="center" vertical="center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1" fontId="5" fillId="3" borderId="6" xfId="1" applyNumberFormat="1" applyFont="1" applyFill="1" applyBorder="1" applyAlignment="1">
      <alignment horizontal="center" vertical="center"/>
    </xf>
    <xf numFmtId="181" fontId="5" fillId="3" borderId="7" xfId="1" applyNumberFormat="1" applyFont="1" applyFill="1" applyBorder="1" applyAlignment="1">
      <alignment horizontal="center" vertical="center"/>
    </xf>
    <xf numFmtId="181" fontId="5" fillId="3" borderId="10" xfId="1" applyNumberFormat="1" applyFont="1" applyFill="1" applyBorder="1" applyAlignment="1">
      <alignment horizontal="center" vertical="center"/>
    </xf>
    <xf numFmtId="181" fontId="5" fillId="3" borderId="8" xfId="1" applyNumberFormat="1" applyFont="1" applyFill="1" applyBorder="1" applyAlignment="1">
      <alignment horizontal="center" vertical="center"/>
    </xf>
    <xf numFmtId="181" fontId="5" fillId="3" borderId="9" xfId="1" applyNumberFormat="1" applyFont="1" applyFill="1" applyBorder="1" applyAlignment="1">
      <alignment horizontal="center" vertical="center"/>
    </xf>
    <xf numFmtId="181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7" fontId="5" fillId="3" borderId="0" xfId="1" applyNumberFormat="1" applyFont="1" applyFill="1" applyAlignment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80" fontId="5" fillId="3" borderId="0" xfId="1" applyNumberFormat="1" applyFont="1" applyFill="1" applyAlignment="1">
      <alignment horizontal="center" vertical="center"/>
    </xf>
    <xf numFmtId="178" fontId="21" fillId="0" borderId="12" xfId="2" applyNumberFormat="1" applyFont="1" applyFill="1" applyBorder="1" applyAlignment="1">
      <alignment horizontal="center" vertical="center"/>
    </xf>
    <xf numFmtId="178" fontId="21" fillId="0" borderId="13" xfId="2" applyNumberFormat="1" applyFont="1" applyFill="1" applyBorder="1" applyAlignment="1">
      <alignment horizontal="center" vertical="center"/>
    </xf>
    <xf numFmtId="178" fontId="21" fillId="0" borderId="14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3" fontId="5" fillId="3" borderId="6" xfId="1" applyNumberFormat="1" applyFont="1" applyFill="1" applyBorder="1" applyAlignment="1">
      <alignment horizontal="center" vertical="center"/>
    </xf>
    <xf numFmtId="183" fontId="5" fillId="3" borderId="7" xfId="1" applyNumberFormat="1" applyFont="1" applyFill="1" applyBorder="1" applyAlignment="1">
      <alignment horizontal="center" vertical="center"/>
    </xf>
    <xf numFmtId="183" fontId="5" fillId="3" borderId="10" xfId="1" applyNumberFormat="1" applyFont="1" applyFill="1" applyBorder="1" applyAlignment="1">
      <alignment horizontal="center" vertical="center"/>
    </xf>
    <xf numFmtId="183" fontId="5" fillId="3" borderId="8" xfId="1" applyNumberFormat="1" applyFont="1" applyFill="1" applyBorder="1" applyAlignment="1">
      <alignment horizontal="center" vertical="center"/>
    </xf>
    <xf numFmtId="183" fontId="5" fillId="3" borderId="9" xfId="1" applyNumberFormat="1" applyFont="1" applyFill="1" applyBorder="1" applyAlignment="1">
      <alignment horizontal="center" vertical="center"/>
    </xf>
    <xf numFmtId="183" fontId="5" fillId="3" borderId="1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0" fontId="13" fillId="3" borderId="12" xfId="1" applyNumberFormat="1" applyFont="1" applyFill="1" applyBorder="1" applyAlignment="1">
      <alignment horizontal="center" vertical="center"/>
    </xf>
    <xf numFmtId="180" fontId="13" fillId="3" borderId="13" xfId="1" applyNumberFormat="1" applyFont="1" applyFill="1" applyBorder="1" applyAlignment="1">
      <alignment horizontal="center" vertical="center"/>
    </xf>
    <xf numFmtId="180" fontId="13" fillId="3" borderId="1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F541C361-3C19-477E-A471-F376ED4207CF}"/>
    <cellStyle name="標準" xfId="0" builtinId="0"/>
    <cellStyle name="標準 2" xfId="3" xr:uid="{116EC857-C090-4B98-91A6-4397B3C7AD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N$11" lockText="1" noThreeD="1"/>
</file>

<file path=xl/ctrlProps/ctrlProp2.xml><?xml version="1.0" encoding="utf-8"?>
<formControlPr xmlns="http://schemas.microsoft.com/office/spreadsheetml/2009/9/main" objectType="CheckBox" fmlaLink="$N$12" lockText="1" noThreeD="1"/>
</file>

<file path=xl/ctrlProps/ctrlProp3.xml><?xml version="1.0" encoding="utf-8"?>
<formControlPr xmlns="http://schemas.microsoft.com/office/spreadsheetml/2009/9/main" objectType="CheckBox" fmlaLink="$N$17" lockText="1" noThreeD="1"/>
</file>

<file path=xl/ctrlProps/ctrlProp4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STEP&#65297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EP&#65298;&#9312;!A1"/><Relationship Id="rId2" Type="http://schemas.openxmlformats.org/officeDocument/2006/relationships/hyperlink" Target="#&#12399;&#12376;&#12417;&#12395;!A1"/><Relationship Id="rId1" Type="http://schemas.openxmlformats.org/officeDocument/2006/relationships/hyperlink" Target="#STEP&#652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8;&#9312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TEP&#65299;!A1"/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293577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199569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390110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72812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52484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5</xdr:col>
      <xdr:colOff>95250</xdr:colOff>
      <xdr:row>22</xdr:row>
      <xdr:rowOff>95250</xdr:rowOff>
    </xdr:from>
    <xdr:to>
      <xdr:col>15</xdr:col>
      <xdr:colOff>257175</xdr:colOff>
      <xdr:row>26</xdr:row>
      <xdr:rowOff>111686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5334000"/>
          <a:ext cx="4448175" cy="968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36532" y="579367"/>
          <a:ext cx="733231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163446</xdr:colOff>
      <xdr:row>2</xdr:row>
      <xdr:rowOff>98976</xdr:rowOff>
    </xdr:from>
    <xdr:to>
      <xdr:col>20</xdr:col>
      <xdr:colOff>347872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86229" y="579367"/>
          <a:ext cx="707555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0</xdr:col>
      <xdr:colOff>430695</xdr:colOff>
      <xdr:row>9</xdr:row>
      <xdr:rowOff>0</xdr:rowOff>
    </xdr:from>
    <xdr:to>
      <xdr:col>9</xdr:col>
      <xdr:colOff>273325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0695" y="2186609"/>
          <a:ext cx="3718891" cy="31843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の算定可否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9</xdr:col>
      <xdr:colOff>248479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378186"/>
          <a:ext cx="3700255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407089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693339" y="4564544"/>
          <a:ext cx="3702326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E4BB-EC9C-45B9-ACAB-C5672AF65FB1}">
  <dimension ref="A1:AZ28"/>
  <sheetViews>
    <sheetView tabSelected="1" zoomScaleNormal="100" zoomScaleSheetLayoutView="115" workbookViewId="0"/>
  </sheetViews>
  <sheetFormatPr defaultColWidth="0" defaultRowHeight="18.75" zeroHeight="1" x14ac:dyDescent="0.4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2" t="s">
        <v>0</v>
      </c>
      <c r="W1" s="32"/>
      <c r="X1" s="32"/>
      <c r="Y1" s="32"/>
      <c r="Z1" s="32"/>
      <c r="AA1" s="32"/>
    </row>
    <row r="2" spans="2:27" ht="18.75" customHeight="1" x14ac:dyDescent="0.4">
      <c r="B2" s="33" t="s">
        <v>254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V2" s="32"/>
      <c r="W2" s="32"/>
      <c r="X2" s="32"/>
      <c r="Y2" s="32"/>
      <c r="Z2" s="32"/>
      <c r="AA2" s="32"/>
    </row>
    <row r="3" spans="2:27" ht="18.75" customHeight="1" thickBot="1" x14ac:dyDescent="0.4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AA3" s="4"/>
    </row>
    <row r="4" spans="2:27" ht="18.75" customHeight="1" thickBot="1" x14ac:dyDescent="0.45">
      <c r="Q4" s="35" t="s">
        <v>215</v>
      </c>
      <c r="R4" s="35"/>
      <c r="S4" s="35"/>
      <c r="T4" s="35"/>
      <c r="W4" s="37" t="s">
        <v>1</v>
      </c>
      <c r="X4" s="38"/>
      <c r="Y4" s="38"/>
      <c r="Z4" s="39"/>
      <c r="AA4" s="4"/>
    </row>
    <row r="5" spans="2:27" ht="18.75" customHeight="1" thickBot="1" x14ac:dyDescent="0.45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AA5" s="4"/>
    </row>
    <row r="6" spans="2:27" ht="18.75" customHeight="1" thickBot="1" x14ac:dyDescent="0.4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W6" s="28" t="s">
        <v>3</v>
      </c>
      <c r="X6" s="29"/>
      <c r="Y6" s="29"/>
      <c r="Z6" s="30"/>
      <c r="AA6" s="4"/>
    </row>
    <row r="7" spans="2:27" ht="18.75" customHeight="1" thickBot="1" x14ac:dyDescent="0.4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AA7" s="4"/>
    </row>
    <row r="8" spans="2:27" ht="18.75" customHeight="1" thickBot="1" x14ac:dyDescent="0.4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W8" s="28" t="s">
        <v>4</v>
      </c>
      <c r="X8" s="29"/>
      <c r="Y8" s="29"/>
      <c r="Z8" s="30"/>
      <c r="AA8" s="4"/>
    </row>
    <row r="9" spans="2:27" ht="18.75" customHeight="1" x14ac:dyDescent="0.4">
      <c r="W9" s="14" t="s">
        <v>5</v>
      </c>
      <c r="AA9" s="4"/>
    </row>
    <row r="10" spans="2:27" ht="18.75" customHeight="1" x14ac:dyDescent="0.4">
      <c r="W10" s="14" t="s">
        <v>6</v>
      </c>
      <c r="AA10" s="4"/>
    </row>
    <row r="11" spans="2:27" ht="18.75" customHeight="1" x14ac:dyDescent="0.4">
      <c r="W11" s="14" t="s">
        <v>7</v>
      </c>
      <c r="AA11" s="4"/>
    </row>
    <row r="12" spans="2:27" ht="18.75" customHeight="1" thickBot="1" x14ac:dyDescent="0.45">
      <c r="AA12" s="4"/>
    </row>
    <row r="13" spans="2:27" ht="18.75" customHeight="1" thickBot="1" x14ac:dyDescent="0.45">
      <c r="W13" s="28" t="s">
        <v>203</v>
      </c>
      <c r="X13" s="29"/>
      <c r="Y13" s="29"/>
      <c r="Z13" s="30"/>
      <c r="AA13" s="4"/>
    </row>
    <row r="14" spans="2:27" ht="18.75" customHeight="1" x14ac:dyDescent="0.4">
      <c r="W14" s="5"/>
      <c r="X14" s="5"/>
      <c r="Y14" s="5"/>
      <c r="Z14" s="5"/>
    </row>
    <row r="15" spans="2:27" ht="18.75" customHeight="1" x14ac:dyDescent="0.4"/>
    <row r="16" spans="2:27" ht="18.75" customHeight="1" x14ac:dyDescent="0.4"/>
    <row r="17" spans="12:26" ht="18.75" customHeight="1" x14ac:dyDescent="0.4"/>
    <row r="18" spans="12:26" ht="18.75" customHeight="1" x14ac:dyDescent="0.4">
      <c r="W18" s="31" t="s">
        <v>8</v>
      </c>
      <c r="X18" s="31"/>
      <c r="Y18" s="31" t="s">
        <v>9</v>
      </c>
      <c r="Z18" s="31"/>
    </row>
    <row r="19" spans="12:26" ht="18.75" customHeight="1" x14ac:dyDescent="0.4"/>
    <row r="20" spans="12:26" ht="18.75" customHeight="1" x14ac:dyDescent="0.4"/>
    <row r="21" spans="12:26" ht="18.75" customHeight="1" x14ac:dyDescent="0.4"/>
    <row r="22" spans="12:26" ht="18.75" customHeight="1" x14ac:dyDescent="0.4"/>
    <row r="23" spans="12:26" ht="18.75" customHeight="1" x14ac:dyDescent="0.4"/>
    <row r="24" spans="12:26" ht="18.75" customHeight="1" x14ac:dyDescent="0.4"/>
    <row r="25" spans="12:26" ht="18.75" customHeight="1" x14ac:dyDescent="0.4">
      <c r="L25"/>
    </row>
    <row r="26" spans="12:26" ht="18.75" customHeight="1" x14ac:dyDescent="0.4"/>
    <row r="27" spans="12:26" ht="18.75" customHeight="1" x14ac:dyDescent="0.4"/>
    <row r="28" spans="12:26" ht="5.0999999999999996" customHeight="1" x14ac:dyDescent="0.4"/>
  </sheetData>
  <sheetProtection algorithmName="SHA-512" hashValue="MMJPTGzswsiMd4T7t9MtndYDTWRgT7UPQo7hYDUyX9hkzK1EsAWE1BvUziPTAlqRJaHpQrQ88g7zzm0f63NgLA==" saltValue="N1vpcXZFBpkcnJWYQ7OK3w==" spinCount="100000" sheet="1" objects="1" scenarios="1" selectLockedCells="1"/>
  <mergeCells count="10">
    <mergeCell ref="W13:Z13"/>
    <mergeCell ref="W18:X18"/>
    <mergeCell ref="Y18:Z18"/>
    <mergeCell ref="V1:AA2"/>
    <mergeCell ref="B2:T3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D0A-EA62-46A1-BC18-23254BA3CB16}">
  <dimension ref="A1:AZ55"/>
  <sheetViews>
    <sheetView zoomScaleNormal="100" zoomScaleSheetLayoutView="115" workbookViewId="0">
      <selection activeCell="J11" sqref="J11:M11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2" t="s">
        <v>0</v>
      </c>
      <c r="W1" s="32"/>
      <c r="X1" s="32"/>
      <c r="Y1" s="32"/>
      <c r="Z1" s="32"/>
      <c r="AA1" s="32"/>
    </row>
    <row r="2" spans="2:27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2"/>
      <c r="W2" s="32"/>
      <c r="X2" s="32"/>
      <c r="Y2" s="32"/>
      <c r="Z2" s="32"/>
      <c r="AA2" s="32"/>
    </row>
    <row r="3" spans="2:27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 x14ac:dyDescent="0.45">
      <c r="Q4" s="35"/>
      <c r="R4" s="35"/>
      <c r="S4" s="35"/>
      <c r="T4" s="35"/>
      <c r="V4" s="4"/>
      <c r="W4" s="28" t="s">
        <v>1</v>
      </c>
      <c r="X4" s="29"/>
      <c r="Y4" s="29"/>
      <c r="Z4" s="30"/>
      <c r="AA4" s="4"/>
    </row>
    <row r="5" spans="2:27" ht="18.75" customHeight="1" thickBot="1" x14ac:dyDescent="0.45">
      <c r="B5" s="54" t="s">
        <v>237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2:27" ht="18.75" customHeight="1" thickBot="1" x14ac:dyDescent="0.4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37" t="s">
        <v>3</v>
      </c>
      <c r="X6" s="38"/>
      <c r="Y6" s="38"/>
      <c r="Z6" s="39"/>
      <c r="AA6" s="4"/>
    </row>
    <row r="7" spans="2:27" ht="18.75" customHeight="1" thickBot="1" x14ac:dyDescent="0.4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2:27" ht="18.75" customHeight="1" thickBo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28" t="s">
        <v>4</v>
      </c>
      <c r="X8" s="29"/>
      <c r="Y8" s="29"/>
      <c r="Z8" s="30"/>
      <c r="AA8" s="4"/>
    </row>
    <row r="9" spans="2:27" ht="18.75" customHeight="1" x14ac:dyDescent="0.4">
      <c r="V9" s="4"/>
      <c r="W9" s="14" t="s">
        <v>5</v>
      </c>
      <c r="X9" s="4"/>
      <c r="Y9" s="4"/>
      <c r="Z9" s="4"/>
      <c r="AA9" s="4"/>
    </row>
    <row r="10" spans="2:27" ht="18.75" customHeight="1" x14ac:dyDescent="0.4">
      <c r="B10" s="50" t="s">
        <v>10</v>
      </c>
      <c r="C10" s="51"/>
      <c r="D10" s="51"/>
      <c r="E10" s="4"/>
      <c r="F10" s="50" t="s">
        <v>11</v>
      </c>
      <c r="G10" s="51"/>
      <c r="H10" s="51"/>
      <c r="I10" s="51"/>
      <c r="J10" s="41" t="s">
        <v>12</v>
      </c>
      <c r="K10" s="42"/>
      <c r="L10" s="42"/>
      <c r="M10" s="43"/>
      <c r="R10" s="4"/>
      <c r="S10" s="4"/>
      <c r="T10" s="4"/>
      <c r="V10" s="4"/>
      <c r="W10" s="14" t="s">
        <v>6</v>
      </c>
      <c r="X10" s="4"/>
      <c r="Y10" s="4"/>
      <c r="Z10" s="4"/>
      <c r="AA10" s="4"/>
    </row>
    <row r="11" spans="2:27" ht="18.75" customHeight="1" x14ac:dyDescent="0.4">
      <c r="B11" s="53">
        <v>45444</v>
      </c>
      <c r="C11" s="53"/>
      <c r="D11" s="53"/>
      <c r="E11" s="4"/>
      <c r="F11" s="52">
        <v>44986</v>
      </c>
      <c r="G11" s="52"/>
      <c r="H11" s="52"/>
      <c r="I11" s="52"/>
      <c r="J11" s="40"/>
      <c r="K11" s="40"/>
      <c r="L11" s="40"/>
      <c r="M11" s="40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2:27" ht="18.75" customHeight="1" thickBot="1" x14ac:dyDescent="0.45">
      <c r="B12" s="53"/>
      <c r="C12" s="53"/>
      <c r="D12" s="53"/>
      <c r="E12" s="4"/>
      <c r="F12" s="52">
        <v>45017</v>
      </c>
      <c r="G12" s="52"/>
      <c r="H12" s="52"/>
      <c r="I12" s="52"/>
      <c r="J12" s="40"/>
      <c r="K12" s="40"/>
      <c r="L12" s="40"/>
      <c r="M12" s="40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 x14ac:dyDescent="0.45">
      <c r="B13" s="21"/>
      <c r="C13" s="21"/>
      <c r="D13" s="21"/>
      <c r="E13" s="4"/>
      <c r="F13" s="52">
        <v>45047</v>
      </c>
      <c r="G13" s="52"/>
      <c r="H13" s="52"/>
      <c r="I13" s="52"/>
      <c r="J13" s="40"/>
      <c r="K13" s="40"/>
      <c r="L13" s="40"/>
      <c r="M13" s="40"/>
      <c r="R13" s="4"/>
      <c r="S13" s="4"/>
      <c r="T13" s="4"/>
      <c r="V13" s="4"/>
      <c r="W13" s="28" t="s">
        <v>203</v>
      </c>
      <c r="X13" s="29"/>
      <c r="Y13" s="29"/>
      <c r="Z13" s="30"/>
      <c r="AA13" s="4"/>
    </row>
    <row r="14" spans="2:27" ht="18.75" customHeight="1" x14ac:dyDescent="0.4">
      <c r="B14" s="4"/>
      <c r="C14" s="4"/>
      <c r="D14" s="4"/>
      <c r="E14" s="4"/>
      <c r="F14" s="52">
        <v>45078</v>
      </c>
      <c r="G14" s="52"/>
      <c r="H14" s="52"/>
      <c r="I14" s="52"/>
      <c r="J14" s="40"/>
      <c r="K14" s="40"/>
      <c r="L14" s="40"/>
      <c r="M14" s="40"/>
      <c r="R14" s="4"/>
      <c r="S14" s="4"/>
      <c r="T14" s="4"/>
      <c r="V14" s="4"/>
      <c r="W14" s="5"/>
      <c r="X14" s="5"/>
      <c r="Y14" s="5"/>
      <c r="Z14" s="5"/>
    </row>
    <row r="15" spans="2:27" ht="18.75" customHeight="1" x14ac:dyDescent="0.4">
      <c r="B15" s="4"/>
      <c r="C15" s="4"/>
      <c r="D15" s="4"/>
      <c r="E15" s="4"/>
      <c r="F15" s="52">
        <v>45108</v>
      </c>
      <c r="G15" s="52"/>
      <c r="H15" s="52"/>
      <c r="I15" s="52"/>
      <c r="J15" s="40"/>
      <c r="K15" s="40"/>
      <c r="L15" s="40"/>
      <c r="M15" s="40"/>
      <c r="R15" s="4"/>
      <c r="S15" s="4"/>
      <c r="T15" s="4"/>
      <c r="V15" s="4"/>
      <c r="W15" s="4"/>
      <c r="X15" s="4"/>
      <c r="Y15" s="4"/>
      <c r="Z15" s="4"/>
    </row>
    <row r="16" spans="2:27" ht="18.75" customHeight="1" x14ac:dyDescent="0.4">
      <c r="B16" s="4"/>
      <c r="C16" s="4"/>
      <c r="D16" s="4"/>
      <c r="E16" s="4"/>
      <c r="F16" s="52">
        <v>45139</v>
      </c>
      <c r="G16" s="52"/>
      <c r="H16" s="52"/>
      <c r="I16" s="52"/>
      <c r="J16" s="40"/>
      <c r="K16" s="40"/>
      <c r="L16" s="40"/>
      <c r="M16" s="40"/>
      <c r="R16" s="4"/>
      <c r="S16" s="4"/>
      <c r="T16" s="4"/>
      <c r="V16" s="4"/>
      <c r="W16" s="4"/>
      <c r="X16" s="4"/>
      <c r="Y16" s="4"/>
      <c r="Z16" s="4"/>
    </row>
    <row r="17" spans="1:52" ht="18.75" customHeight="1" x14ac:dyDescent="0.4">
      <c r="B17" s="4"/>
      <c r="C17" s="4"/>
      <c r="D17" s="4"/>
      <c r="E17" s="4"/>
      <c r="F17" s="52">
        <v>45170</v>
      </c>
      <c r="G17" s="52"/>
      <c r="H17" s="52"/>
      <c r="I17" s="52"/>
      <c r="J17" s="40"/>
      <c r="K17" s="40"/>
      <c r="L17" s="40"/>
      <c r="M17" s="40"/>
      <c r="R17" s="4"/>
      <c r="S17" s="4"/>
      <c r="T17" s="4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52">
        <v>45200</v>
      </c>
      <c r="G18" s="52"/>
      <c r="H18" s="52"/>
      <c r="I18" s="52"/>
      <c r="J18" s="40"/>
      <c r="K18" s="40"/>
      <c r="L18" s="40"/>
      <c r="M18" s="40"/>
      <c r="R18" s="4"/>
      <c r="S18" s="4"/>
      <c r="T18" s="4"/>
      <c r="V18" s="4"/>
      <c r="W18" s="31" t="s">
        <v>8</v>
      </c>
      <c r="X18" s="31"/>
      <c r="Y18" s="31" t="s">
        <v>9</v>
      </c>
      <c r="Z18" s="31"/>
    </row>
    <row r="19" spans="1:52" ht="18.75" customHeight="1" x14ac:dyDescent="0.4">
      <c r="B19" s="4"/>
      <c r="C19" s="4"/>
      <c r="D19" s="4"/>
      <c r="E19" s="4"/>
      <c r="F19" s="52">
        <v>45231</v>
      </c>
      <c r="G19" s="52"/>
      <c r="H19" s="52"/>
      <c r="I19" s="52"/>
      <c r="J19" s="40"/>
      <c r="K19" s="40"/>
      <c r="L19" s="40"/>
      <c r="M19" s="40"/>
      <c r="R19" s="4"/>
      <c r="S19" s="4"/>
      <c r="T19" s="4"/>
    </row>
    <row r="20" spans="1:52" ht="18.75" customHeight="1" x14ac:dyDescent="0.4">
      <c r="B20" s="4"/>
      <c r="C20" s="4"/>
      <c r="D20" s="4"/>
      <c r="E20" s="4"/>
      <c r="F20" s="52">
        <v>45261</v>
      </c>
      <c r="G20" s="52"/>
      <c r="H20" s="52"/>
      <c r="I20" s="52"/>
      <c r="J20" s="40"/>
      <c r="K20" s="40"/>
      <c r="L20" s="40"/>
      <c r="M20" s="40"/>
      <c r="R20" s="4"/>
      <c r="S20" s="4"/>
      <c r="T20" s="4"/>
    </row>
    <row r="21" spans="1:52" x14ac:dyDescent="0.4">
      <c r="B21" s="4"/>
      <c r="C21" s="4"/>
      <c r="D21" s="4"/>
      <c r="E21" s="4"/>
      <c r="F21" s="52">
        <v>45292</v>
      </c>
      <c r="G21" s="52"/>
      <c r="H21" s="52"/>
      <c r="I21" s="52"/>
      <c r="J21" s="40"/>
      <c r="K21" s="40"/>
      <c r="L21" s="40"/>
      <c r="M21" s="40"/>
      <c r="R21" s="4"/>
      <c r="S21" s="4"/>
      <c r="T21" s="4"/>
    </row>
    <row r="22" spans="1:52" x14ac:dyDescent="0.4">
      <c r="B22" s="4"/>
      <c r="C22" s="4"/>
      <c r="D22" s="4"/>
      <c r="E22" s="4"/>
      <c r="F22" s="52">
        <v>45323</v>
      </c>
      <c r="G22" s="52"/>
      <c r="H22" s="52"/>
      <c r="I22" s="52"/>
      <c r="J22" s="40"/>
      <c r="K22" s="40"/>
      <c r="L22" s="40"/>
      <c r="M22" s="40"/>
      <c r="R22" s="4"/>
      <c r="S22" s="4"/>
      <c r="T22" s="4"/>
    </row>
    <row r="23" spans="1:52" ht="18.75" customHeight="1" thickBot="1" x14ac:dyDescent="0.45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 x14ac:dyDescent="0.4">
      <c r="B24" s="4"/>
      <c r="C24" s="4"/>
      <c r="D24" s="4"/>
      <c r="E24" s="4"/>
      <c r="F24" s="55" t="s">
        <v>13</v>
      </c>
      <c r="G24" s="55"/>
      <c r="H24" s="55"/>
      <c r="I24" s="56"/>
      <c r="J24" s="44">
        <f>IFERROR(AVERAGE(J11:M22),0)</f>
        <v>0</v>
      </c>
      <c r="K24" s="45"/>
      <c r="L24" s="45"/>
      <c r="M24" s="46"/>
      <c r="N24" s="4"/>
      <c r="O24" s="4"/>
      <c r="P24" s="4"/>
      <c r="Q24" s="4"/>
      <c r="R24" s="4"/>
      <c r="S24" s="4"/>
      <c r="T24" s="4"/>
    </row>
    <row r="25" spans="1:52" ht="18.75" customHeight="1" thickBot="1" x14ac:dyDescent="0.45">
      <c r="B25" s="4"/>
      <c r="C25" s="4"/>
      <c r="D25" s="4"/>
      <c r="E25" s="4"/>
      <c r="F25" s="55"/>
      <c r="G25" s="55"/>
      <c r="H25" s="55"/>
      <c r="I25" s="56"/>
      <c r="J25" s="47"/>
      <c r="K25" s="48"/>
      <c r="L25" s="48"/>
      <c r="M25" s="49"/>
      <c r="N25" s="4"/>
      <c r="O25" s="4"/>
      <c r="P25" s="4"/>
      <c r="Q25" s="4"/>
      <c r="R25" s="4"/>
      <c r="S25" s="4"/>
      <c r="T25" s="4"/>
    </row>
    <row r="26" spans="1:52" ht="18.75" customHeight="1" x14ac:dyDescent="0.4">
      <c r="A26" s="14"/>
    </row>
    <row r="27" spans="1:52" ht="5.0999999999999996" customHeight="1" x14ac:dyDescent="0.4"/>
    <row r="28" spans="1:52" hidden="1" x14ac:dyDescent="0.4"/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OJ4enp9WyEtXx29oJJgJ6030bCcblFQrKNP/5jmtRbaTbrJGcgd8TcjJ0VgJGT6X2kfGMoA6KagwIgnHl76URw==" saltValue="zwvRUz3x7zOdvKrpT50h5A==" spinCount="100000" sheet="1" selectLockedCells="1"/>
  <mergeCells count="39"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  <mergeCell ref="V1:AA2"/>
    <mergeCell ref="Q4:T4"/>
    <mergeCell ref="B10:D10"/>
    <mergeCell ref="B11:D12"/>
    <mergeCell ref="B5:T8"/>
    <mergeCell ref="J11:M11"/>
    <mergeCell ref="J12:M12"/>
    <mergeCell ref="J14:M14"/>
    <mergeCell ref="J13:M13"/>
    <mergeCell ref="F10:I10"/>
    <mergeCell ref="F11:I11"/>
    <mergeCell ref="F12:I12"/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00C-2FC5-40C3-B1B5-46DE77994251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2" t="s">
        <v>0</v>
      </c>
      <c r="W1" s="32"/>
      <c r="X1" s="32"/>
      <c r="Y1" s="32"/>
      <c r="Z1" s="32"/>
      <c r="AA1" s="32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2"/>
      <c r="W2" s="32"/>
      <c r="X2" s="32"/>
      <c r="Y2" s="32"/>
      <c r="Z2" s="32"/>
      <c r="AA2" s="32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35"/>
      <c r="R4" s="35"/>
      <c r="S4" s="35"/>
      <c r="T4" s="35"/>
      <c r="V4" s="4"/>
      <c r="W4" s="28" t="s">
        <v>1</v>
      </c>
      <c r="X4" s="29"/>
      <c r="Y4" s="29"/>
      <c r="Z4" s="30"/>
      <c r="AA4" s="4"/>
    </row>
    <row r="5" spans="2:27" s="1" customFormat="1" ht="18.75" customHeight="1" thickBot="1" x14ac:dyDescent="0.45">
      <c r="B5" s="54" t="s">
        <v>238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28" t="s">
        <v>3</v>
      </c>
      <c r="X6" s="29"/>
      <c r="Y6" s="29"/>
      <c r="Z6" s="30"/>
      <c r="AA6" s="4"/>
    </row>
    <row r="7" spans="2:27" s="1" customFormat="1" ht="18.75" customHeight="1" thickBot="1" x14ac:dyDescent="0.4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37" t="s">
        <v>4</v>
      </c>
      <c r="X8" s="38"/>
      <c r="Y8" s="38"/>
      <c r="Z8" s="39"/>
      <c r="AA8" s="4"/>
    </row>
    <row r="9" spans="2:27" s="1" customFormat="1" ht="18.75" customHeight="1" x14ac:dyDescent="0.4">
      <c r="V9" s="4"/>
      <c r="W9" s="15" t="s">
        <v>5</v>
      </c>
      <c r="X9" s="4"/>
      <c r="Y9" s="4"/>
      <c r="Z9" s="4"/>
      <c r="AA9" s="4"/>
    </row>
    <row r="10" spans="2:27" s="1" customFormat="1" ht="18.75" customHeight="1" x14ac:dyDescent="0.4">
      <c r="F10" s="50" t="s">
        <v>14</v>
      </c>
      <c r="G10" s="50"/>
      <c r="H10" s="50"/>
      <c r="I10" s="50"/>
      <c r="J10" s="51" t="s">
        <v>243</v>
      </c>
      <c r="K10" s="51"/>
      <c r="L10" s="51"/>
      <c r="M10" s="51" t="s">
        <v>244</v>
      </c>
      <c r="N10" s="51"/>
      <c r="O10" s="51"/>
      <c r="P10" s="68" t="s">
        <v>15</v>
      </c>
      <c r="Q10" s="68"/>
      <c r="R10" s="68"/>
      <c r="S10" s="68" t="s">
        <v>16</v>
      </c>
      <c r="T10" s="68"/>
      <c r="U10" s="68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50" t="s">
        <v>10</v>
      </c>
      <c r="C11" s="51"/>
      <c r="D11" s="51"/>
      <c r="E11" s="4"/>
      <c r="F11" s="50"/>
      <c r="G11" s="50"/>
      <c r="H11" s="50"/>
      <c r="I11" s="50"/>
      <c r="J11" s="51"/>
      <c r="K11" s="51"/>
      <c r="L11" s="51"/>
      <c r="M11" s="51"/>
      <c r="N11" s="51"/>
      <c r="O11" s="51"/>
      <c r="P11" s="68"/>
      <c r="Q11" s="68"/>
      <c r="R11" s="68"/>
      <c r="S11" s="68"/>
      <c r="T11" s="68"/>
      <c r="U11" s="68"/>
      <c r="V11" s="4"/>
      <c r="W11" s="14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67">
        <f>STEP１!B11</f>
        <v>45444</v>
      </c>
      <c r="C12" s="67"/>
      <c r="D12" s="67"/>
      <c r="E12" s="4"/>
      <c r="F12" s="66">
        <f>STEP１!F20</f>
        <v>45261</v>
      </c>
      <c r="G12" s="66"/>
      <c r="H12" s="66"/>
      <c r="I12" s="66"/>
      <c r="J12" s="57"/>
      <c r="K12" s="58"/>
      <c r="L12" s="59"/>
      <c r="M12" s="57"/>
      <c r="N12" s="58"/>
      <c r="O12" s="59"/>
      <c r="P12" s="57"/>
      <c r="Q12" s="58"/>
      <c r="R12" s="59"/>
      <c r="S12" s="57"/>
      <c r="T12" s="58"/>
      <c r="U12" s="59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67"/>
      <c r="C13" s="67"/>
      <c r="D13" s="67"/>
      <c r="E13" s="4"/>
      <c r="F13" s="66">
        <f>STEP１!F21</f>
        <v>45292</v>
      </c>
      <c r="G13" s="66"/>
      <c r="H13" s="66"/>
      <c r="I13" s="66"/>
      <c r="J13" s="57"/>
      <c r="K13" s="58"/>
      <c r="L13" s="59"/>
      <c r="M13" s="57"/>
      <c r="N13" s="58"/>
      <c r="O13" s="59"/>
      <c r="P13" s="57"/>
      <c r="Q13" s="58"/>
      <c r="R13" s="59"/>
      <c r="S13" s="57"/>
      <c r="T13" s="58"/>
      <c r="U13" s="59"/>
      <c r="V13" s="4"/>
      <c r="W13" s="28" t="s">
        <v>203</v>
      </c>
      <c r="X13" s="29"/>
      <c r="Y13" s="29"/>
      <c r="Z13" s="30"/>
      <c r="AA13" s="4"/>
    </row>
    <row r="14" spans="2:27" s="1" customFormat="1" ht="18.75" customHeight="1" x14ac:dyDescent="0.4">
      <c r="B14" s="21"/>
      <c r="C14" s="21"/>
      <c r="D14" s="21"/>
      <c r="E14" s="4"/>
      <c r="F14" s="66">
        <f>STEP１!F22</f>
        <v>45323</v>
      </c>
      <c r="G14" s="66"/>
      <c r="H14" s="66"/>
      <c r="I14" s="66"/>
      <c r="J14" s="57"/>
      <c r="K14" s="58"/>
      <c r="L14" s="59"/>
      <c r="M14" s="57"/>
      <c r="N14" s="58"/>
      <c r="O14" s="59"/>
      <c r="P14" s="57"/>
      <c r="Q14" s="58"/>
      <c r="R14" s="59"/>
      <c r="S14" s="57"/>
      <c r="T14" s="58"/>
      <c r="U14" s="59"/>
      <c r="V14" s="4"/>
      <c r="W14" s="5"/>
      <c r="X14" s="5"/>
      <c r="Y14" s="5"/>
      <c r="Z14" s="5"/>
    </row>
    <row r="15" spans="2:27" s="1" customFormat="1" ht="18.75" customHeight="1" thickBot="1" x14ac:dyDescent="0.45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F16" s="55" t="s">
        <v>17</v>
      </c>
      <c r="G16" s="55"/>
      <c r="H16" s="55"/>
      <c r="I16" s="56"/>
      <c r="J16" s="60">
        <f>IFERROR(AVERAGE(J12:L14),0)</f>
        <v>0</v>
      </c>
      <c r="K16" s="61"/>
      <c r="L16" s="62"/>
      <c r="M16" s="60">
        <f>IFERROR(AVERAGE(M12:O14),0)</f>
        <v>0</v>
      </c>
      <c r="N16" s="61"/>
      <c r="O16" s="62"/>
      <c r="P16" s="60">
        <f>IFERROR(AVERAGE(P12:R14),0)</f>
        <v>0</v>
      </c>
      <c r="Q16" s="61"/>
      <c r="R16" s="62"/>
      <c r="S16" s="60">
        <f>IFERROR(AVERAGE(S12:U14),0)</f>
        <v>0</v>
      </c>
      <c r="T16" s="61"/>
      <c r="U16" s="62"/>
      <c r="V16" s="4"/>
      <c r="W16" s="4"/>
      <c r="X16" s="4"/>
      <c r="Y16" s="4"/>
      <c r="Z16" s="4"/>
    </row>
    <row r="17" spans="1:52" s="1" customFormat="1" ht="18.75" customHeight="1" thickBot="1" x14ac:dyDescent="0.45">
      <c r="B17" s="4"/>
      <c r="C17" s="4"/>
      <c r="D17" s="4"/>
      <c r="E17" s="4"/>
      <c r="F17" s="55"/>
      <c r="G17" s="55"/>
      <c r="H17" s="55"/>
      <c r="I17" s="56"/>
      <c r="J17" s="63"/>
      <c r="K17" s="64"/>
      <c r="L17" s="65"/>
      <c r="M17" s="63"/>
      <c r="N17" s="64"/>
      <c r="O17" s="65"/>
      <c r="P17" s="63"/>
      <c r="Q17" s="64"/>
      <c r="R17" s="65"/>
      <c r="S17" s="63"/>
      <c r="T17" s="64"/>
      <c r="U17" s="65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V18" s="4"/>
      <c r="W18" s="31" t="s">
        <v>8</v>
      </c>
      <c r="X18" s="31"/>
      <c r="Y18" s="31" t="s">
        <v>9</v>
      </c>
      <c r="Z18" s="31"/>
    </row>
    <row r="19" spans="1:52" ht="18.75" customHeight="1" x14ac:dyDescent="0.4">
      <c r="A19" s="17"/>
      <c r="B19" s="17"/>
      <c r="C19" s="17"/>
      <c r="D19" s="17"/>
      <c r="E19" s="4"/>
      <c r="F19" s="50" t="s">
        <v>14</v>
      </c>
      <c r="G19" s="50"/>
      <c r="H19" s="50"/>
      <c r="I19" s="50"/>
      <c r="J19" s="51" t="s">
        <v>245</v>
      </c>
      <c r="K19" s="51"/>
      <c r="L19" s="51"/>
      <c r="M19" s="51" t="s">
        <v>246</v>
      </c>
      <c r="N19" s="51"/>
      <c r="O19" s="51"/>
      <c r="P19" s="68" t="s">
        <v>216</v>
      </c>
      <c r="Q19" s="68"/>
      <c r="R19" s="68"/>
      <c r="S19" s="68" t="s">
        <v>217</v>
      </c>
      <c r="T19" s="68"/>
      <c r="U19" s="68"/>
    </row>
    <row r="20" spans="1:52" ht="18.75" customHeight="1" x14ac:dyDescent="0.4">
      <c r="A20" s="17"/>
      <c r="B20" s="17"/>
      <c r="C20" s="17"/>
      <c r="D20" s="17"/>
      <c r="E20" s="4"/>
      <c r="F20" s="50"/>
      <c r="G20" s="50"/>
      <c r="H20" s="50"/>
      <c r="I20" s="50"/>
      <c r="J20" s="51"/>
      <c r="K20" s="51"/>
      <c r="L20" s="51"/>
      <c r="M20" s="51"/>
      <c r="N20" s="51"/>
      <c r="O20" s="51"/>
      <c r="P20" s="68"/>
      <c r="Q20" s="68"/>
      <c r="R20" s="68"/>
      <c r="S20" s="68"/>
      <c r="T20" s="68"/>
      <c r="U20" s="68"/>
    </row>
    <row r="21" spans="1:52" ht="18.75" customHeight="1" x14ac:dyDescent="0.4">
      <c r="A21" s="17"/>
      <c r="B21" s="17"/>
      <c r="C21" s="17"/>
      <c r="D21" s="17"/>
      <c r="F21" s="66">
        <f>F12</f>
        <v>45261</v>
      </c>
      <c r="G21" s="66"/>
      <c r="H21" s="66"/>
      <c r="I21" s="66"/>
      <c r="J21" s="57"/>
      <c r="K21" s="58"/>
      <c r="L21" s="59"/>
      <c r="M21" s="57"/>
      <c r="N21" s="58"/>
      <c r="O21" s="59"/>
      <c r="P21" s="57"/>
      <c r="Q21" s="58"/>
      <c r="R21" s="59"/>
      <c r="S21" s="57"/>
      <c r="T21" s="58"/>
      <c r="U21" s="59"/>
    </row>
    <row r="22" spans="1:52" ht="18.75" customHeight="1" x14ac:dyDescent="0.4">
      <c r="A22" s="17"/>
      <c r="B22" s="17"/>
      <c r="C22" s="17"/>
      <c r="D22" s="17"/>
      <c r="F22" s="66">
        <f>F13</f>
        <v>45292</v>
      </c>
      <c r="G22" s="66"/>
      <c r="H22" s="66"/>
      <c r="I22" s="66"/>
      <c r="J22" s="57"/>
      <c r="K22" s="58"/>
      <c r="L22" s="59"/>
      <c r="M22" s="57"/>
      <c r="N22" s="58"/>
      <c r="O22" s="59"/>
      <c r="P22" s="57"/>
      <c r="Q22" s="58"/>
      <c r="R22" s="59"/>
      <c r="S22" s="57"/>
      <c r="T22" s="58"/>
      <c r="U22" s="59"/>
    </row>
    <row r="23" spans="1:52" ht="18.75" customHeight="1" x14ac:dyDescent="0.4">
      <c r="A23" s="17"/>
      <c r="B23" s="17"/>
      <c r="C23" s="17"/>
      <c r="D23" s="17"/>
      <c r="F23" s="66">
        <f>F14</f>
        <v>45323</v>
      </c>
      <c r="G23" s="66"/>
      <c r="H23" s="66"/>
      <c r="I23" s="66"/>
      <c r="J23" s="57"/>
      <c r="K23" s="58"/>
      <c r="L23" s="59"/>
      <c r="M23" s="57"/>
      <c r="N23" s="58"/>
      <c r="O23" s="59"/>
      <c r="P23" s="57"/>
      <c r="Q23" s="58"/>
      <c r="R23" s="59"/>
      <c r="S23" s="57"/>
      <c r="T23" s="58"/>
      <c r="U23" s="59"/>
    </row>
    <row r="24" spans="1:52" ht="18.75" customHeight="1" thickBot="1" x14ac:dyDescent="0.45">
      <c r="A24" s="17"/>
      <c r="B24" s="17"/>
      <c r="C24" s="17"/>
      <c r="D24" s="17"/>
      <c r="E24" s="4"/>
    </row>
    <row r="25" spans="1:52" ht="18.75" customHeight="1" x14ac:dyDescent="0.4">
      <c r="A25" s="17"/>
      <c r="B25" s="17"/>
      <c r="C25" s="17"/>
      <c r="D25" s="17"/>
      <c r="E25" s="4"/>
      <c r="F25" s="55" t="s">
        <v>17</v>
      </c>
      <c r="G25" s="55"/>
      <c r="H25" s="55"/>
      <c r="I25" s="56"/>
      <c r="J25" s="60">
        <f>IFERROR(AVERAGE(J21:L23),0)</f>
        <v>0</v>
      </c>
      <c r="K25" s="61"/>
      <c r="L25" s="62"/>
      <c r="M25" s="60">
        <f>IFERROR(AVERAGE(M21:O23),0)</f>
        <v>0</v>
      </c>
      <c r="N25" s="61"/>
      <c r="O25" s="62"/>
      <c r="P25" s="60">
        <f>IFERROR(AVERAGE(P21:R23),0)</f>
        <v>0</v>
      </c>
      <c r="Q25" s="61"/>
      <c r="R25" s="62"/>
      <c r="S25" s="60">
        <f>IFERROR(AVERAGE(S21:U23),0)</f>
        <v>0</v>
      </c>
      <c r="T25" s="61"/>
      <c r="U25" s="62"/>
    </row>
    <row r="26" spans="1:52" ht="18.75" customHeight="1" thickBot="1" x14ac:dyDescent="0.45">
      <c r="B26" s="4"/>
      <c r="F26" s="55"/>
      <c r="G26" s="55"/>
      <c r="H26" s="55"/>
      <c r="I26" s="56"/>
      <c r="J26" s="63"/>
      <c r="K26" s="64"/>
      <c r="L26" s="65"/>
      <c r="M26" s="63"/>
      <c r="N26" s="64"/>
      <c r="O26" s="65"/>
      <c r="P26" s="63"/>
      <c r="Q26" s="64"/>
      <c r="R26" s="65"/>
      <c r="S26" s="63"/>
      <c r="T26" s="64"/>
      <c r="U26" s="65"/>
    </row>
    <row r="27" spans="1:52" ht="5.0999999999999996" customHeight="1" x14ac:dyDescent="0.4"/>
    <row r="28" spans="1:52" s="1" customFormat="1" ht="18.75" hidden="1" customHeight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8SV2qClyRLxeccsnho9/hMdM4uzdZH5u67O9BY2HCycOP18/sjw03/zqb/yoKQ7yqKLCC/O759MRDIO66Rum/g==" saltValue="Zjre/Hr2T2IlFd0fwJ6yIA==" spinCount="100000" sheet="1" objects="1" scenarios="1" selectLockedCells="1"/>
  <mergeCells count="61">
    <mergeCell ref="F22:I22"/>
    <mergeCell ref="J22:L22"/>
    <mergeCell ref="M22:O22"/>
    <mergeCell ref="P22:R22"/>
    <mergeCell ref="S22:U22"/>
    <mergeCell ref="F23:I23"/>
    <mergeCell ref="J23:L23"/>
    <mergeCell ref="M23:O23"/>
    <mergeCell ref="P23:R23"/>
    <mergeCell ref="S23:U23"/>
    <mergeCell ref="S25:U26"/>
    <mergeCell ref="F25:I26"/>
    <mergeCell ref="J25:L26"/>
    <mergeCell ref="M25:O26"/>
    <mergeCell ref="P25:R26"/>
    <mergeCell ref="F21:I21"/>
    <mergeCell ref="J21:L21"/>
    <mergeCell ref="M21:O21"/>
    <mergeCell ref="P21:R21"/>
    <mergeCell ref="S21:U21"/>
    <mergeCell ref="F19:I20"/>
    <mergeCell ref="J19:L20"/>
    <mergeCell ref="M19:O20"/>
    <mergeCell ref="P19:R20"/>
    <mergeCell ref="S19:U20"/>
    <mergeCell ref="V1:AA2"/>
    <mergeCell ref="Q4:T4"/>
    <mergeCell ref="W4:Z4"/>
    <mergeCell ref="B5:T8"/>
    <mergeCell ref="W6:Z6"/>
    <mergeCell ref="W8:Z8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F16:I17"/>
    <mergeCell ref="F12:I12"/>
    <mergeCell ref="F13:I13"/>
    <mergeCell ref="F14:I14"/>
    <mergeCell ref="J13:L13"/>
    <mergeCell ref="J16:L17"/>
    <mergeCell ref="J14:L14"/>
    <mergeCell ref="J12:L12"/>
    <mergeCell ref="P14:R14"/>
    <mergeCell ref="S14:U14"/>
    <mergeCell ref="W18:X18"/>
    <mergeCell ref="Y18:Z18"/>
    <mergeCell ref="M16:O17"/>
    <mergeCell ref="P16:R17"/>
    <mergeCell ref="S16:U17"/>
    <mergeCell ref="M14:O1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09A1-1334-466D-8990-D2F2B3954B37}">
  <dimension ref="A1:AZ55"/>
  <sheetViews>
    <sheetView zoomScaleNormal="100" zoomScaleSheetLayoutView="115" workbookViewId="0">
      <selection activeCell="H12" sqref="H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 x14ac:dyDescent="0.4">
      <c r="V1" s="32" t="s">
        <v>0</v>
      </c>
      <c r="W1" s="32"/>
      <c r="X1" s="32"/>
      <c r="Y1" s="32"/>
      <c r="Z1" s="32"/>
      <c r="AA1" s="32"/>
    </row>
    <row r="2" spans="1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2"/>
      <c r="W2" s="32"/>
      <c r="X2" s="32"/>
      <c r="Y2" s="32"/>
      <c r="Z2" s="32"/>
      <c r="AA2" s="32"/>
    </row>
    <row r="3" spans="1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 x14ac:dyDescent="0.45">
      <c r="Q4" s="35"/>
      <c r="R4" s="35"/>
      <c r="S4" s="35"/>
      <c r="T4" s="35"/>
      <c r="V4" s="4"/>
      <c r="W4" s="28" t="s">
        <v>1</v>
      </c>
      <c r="X4" s="29"/>
      <c r="Y4" s="29"/>
      <c r="Z4" s="30"/>
      <c r="AA4" s="4"/>
    </row>
    <row r="5" spans="1:27" s="1" customFormat="1" ht="18.75" customHeight="1" thickBot="1" x14ac:dyDescent="0.45">
      <c r="B5" s="54" t="s">
        <v>233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1:27" s="1" customFormat="1" ht="18.75" customHeight="1" thickBot="1" x14ac:dyDescent="0.4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28" t="s">
        <v>3</v>
      </c>
      <c r="X6" s="29"/>
      <c r="Y6" s="29"/>
      <c r="Z6" s="30"/>
      <c r="AA6" s="4"/>
    </row>
    <row r="7" spans="1:27" s="1" customFormat="1" ht="18.75" customHeight="1" thickBot="1" x14ac:dyDescent="0.4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1:27" s="1" customFormat="1" ht="18.75" customHeight="1" thickBo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37" t="s">
        <v>4</v>
      </c>
      <c r="X8" s="38"/>
      <c r="Y8" s="38"/>
      <c r="Z8" s="39"/>
      <c r="AA8" s="4"/>
    </row>
    <row r="9" spans="1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1:27" s="1" customFormat="1" ht="18.7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6</v>
      </c>
      <c r="X10" s="4"/>
      <c r="Y10" s="4"/>
      <c r="Z10" s="4"/>
      <c r="AA10" s="4"/>
    </row>
    <row r="11" spans="1:27" s="1" customFormat="1" ht="18.7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5" t="b">
        <v>0</v>
      </c>
      <c r="O11" s="4"/>
      <c r="P11" s="4"/>
      <c r="Q11" s="4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1:27" s="1" customFormat="1" ht="18.75" customHeight="1" thickBot="1" x14ac:dyDescent="0.45">
      <c r="A12" s="4"/>
      <c r="B12" s="7" t="s">
        <v>18</v>
      </c>
      <c r="C12" s="4"/>
      <c r="D12" s="4"/>
      <c r="E12" s="4"/>
      <c r="F12" s="4"/>
      <c r="G12" s="4"/>
      <c r="H12" s="24"/>
      <c r="I12" s="6" t="s">
        <v>200</v>
      </c>
      <c r="J12" s="4"/>
      <c r="K12" s="4"/>
      <c r="L12" s="4"/>
      <c r="M12" s="4"/>
      <c r="N12" s="25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 x14ac:dyDescent="0.45">
      <c r="A13" s="4"/>
      <c r="B13" s="4"/>
      <c r="C13" s="4"/>
      <c r="D13" s="4"/>
      <c r="E13" s="4"/>
      <c r="F13" s="4"/>
      <c r="G13" s="4"/>
      <c r="H13" s="24"/>
      <c r="I13" s="6" t="s">
        <v>201</v>
      </c>
      <c r="J13" s="4"/>
      <c r="K13" s="4"/>
      <c r="L13" s="4"/>
      <c r="M13" s="4"/>
      <c r="N13" s="71" t="str">
        <f>IFERROR(IF(OR(N11,G18&gt;=1.2%),"算定不可","算定可能"),"-")</f>
        <v>算定不可</v>
      </c>
      <c r="O13" s="72"/>
      <c r="P13" s="72"/>
      <c r="Q13" s="72"/>
      <c r="R13" s="72"/>
      <c r="S13" s="72"/>
      <c r="T13" s="73"/>
      <c r="V13" s="4"/>
      <c r="W13" s="28" t="s">
        <v>203</v>
      </c>
      <c r="X13" s="29"/>
      <c r="Y13" s="29"/>
      <c r="Z13" s="30"/>
      <c r="AA13" s="4"/>
    </row>
    <row r="14" spans="1:27" s="1" customFormat="1" ht="18.75" customHeight="1" thickBo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74"/>
      <c r="O14" s="75"/>
      <c r="P14" s="75"/>
      <c r="Q14" s="75"/>
      <c r="R14" s="75"/>
      <c r="S14" s="75"/>
      <c r="T14" s="76"/>
      <c r="V14" s="4"/>
      <c r="W14" s="5"/>
      <c r="X14" s="5"/>
      <c r="Y14" s="5"/>
      <c r="Z14" s="5"/>
      <c r="AA14" s="4"/>
    </row>
    <row r="15" spans="1:27" s="1" customFormat="1" ht="18.75" customHeight="1" x14ac:dyDescent="0.4">
      <c r="A15" s="4"/>
      <c r="B15" s="7" t="s">
        <v>234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77" t="str">
        <f>IFERROR(IF(AND(N11=FALSE,N12=FALSE),"",IF(N11,"③入院ベースアップ評価料へ進んでください。",IF(G18&gt;=1.2%,"Step3へ進んでください。",""))),"")</f>
        <v/>
      </c>
      <c r="O15" s="77"/>
      <c r="P15" s="77"/>
      <c r="Q15" s="77"/>
      <c r="R15" s="77"/>
      <c r="S15" s="77"/>
      <c r="T15" s="77"/>
      <c r="V15" s="4"/>
      <c r="W15" s="4"/>
      <c r="X15" s="4"/>
      <c r="Y15" s="4"/>
      <c r="Z15" s="4"/>
      <c r="AA15" s="4"/>
    </row>
    <row r="16" spans="1:27" s="1" customFormat="1" x14ac:dyDescent="0.4">
      <c r="A16" s="4"/>
      <c r="B16" s="4"/>
      <c r="C16" s="32" t="s">
        <v>13</v>
      </c>
      <c r="D16" s="32"/>
      <c r="E16" s="32"/>
      <c r="F16" s="32"/>
      <c r="G16" s="78">
        <f>一月当たり給与総額</f>
        <v>0</v>
      </c>
      <c r="H16" s="78"/>
      <c r="I16" s="78"/>
      <c r="J16" s="78"/>
      <c r="K16" s="4"/>
      <c r="L16" s="4"/>
      <c r="M16" s="4"/>
      <c r="N16" s="77"/>
      <c r="O16" s="77"/>
      <c r="P16" s="77"/>
      <c r="Q16" s="77"/>
      <c r="R16" s="77"/>
      <c r="S16" s="77"/>
      <c r="T16" s="77"/>
      <c r="V16" s="4"/>
      <c r="W16" s="4"/>
      <c r="X16" s="4"/>
      <c r="Y16" s="4"/>
      <c r="Z16" s="4"/>
      <c r="AA16" s="4"/>
    </row>
    <row r="17" spans="1:52" s="1" customFormat="1" x14ac:dyDescent="0.4">
      <c r="A17" s="4"/>
      <c r="B17" s="4"/>
      <c r="C17" s="32" t="s">
        <v>19</v>
      </c>
      <c r="D17" s="32"/>
      <c r="E17" s="32"/>
      <c r="F17" s="32"/>
      <c r="G17" s="78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78"/>
      <c r="I17" s="78"/>
      <c r="J17" s="78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 x14ac:dyDescent="0.4">
      <c r="A18" s="4"/>
      <c r="B18" s="4"/>
      <c r="C18" s="32" t="s">
        <v>235</v>
      </c>
      <c r="D18" s="32"/>
      <c r="E18" s="32"/>
      <c r="F18" s="32"/>
      <c r="G18" s="70" t="str">
        <f>IFERROR(ROUNDDOWN(G17/G16,4),"-")</f>
        <v>-</v>
      </c>
      <c r="H18" s="70"/>
      <c r="I18" s="70"/>
      <c r="J18" s="70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31" t="s">
        <v>8</v>
      </c>
      <c r="X18" s="31"/>
      <c r="Y18" s="31" t="s">
        <v>9</v>
      </c>
      <c r="Z18" s="31"/>
      <c r="AA18" s="4"/>
    </row>
    <row r="19" spans="1:52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 x14ac:dyDescent="0.4">
      <c r="A21" s="4"/>
      <c r="B21" s="4"/>
      <c r="C21" s="32" t="s">
        <v>20</v>
      </c>
      <c r="D21" s="32"/>
      <c r="E21" s="32"/>
      <c r="F21" s="32"/>
      <c r="G21" s="69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69"/>
      <c r="I21" s="69"/>
      <c r="J21" s="69"/>
      <c r="K21" s="69"/>
      <c r="L21" s="69"/>
      <c r="M21" s="69"/>
      <c r="N21" s="69"/>
      <c r="O21" s="4"/>
      <c r="P21" s="4"/>
      <c r="Q21" s="4"/>
      <c r="R21" s="4"/>
      <c r="S21" s="4"/>
      <c r="T21" s="4"/>
    </row>
    <row r="22" spans="1:52" x14ac:dyDescent="0.4">
      <c r="A22" s="4"/>
      <c r="B22" s="4"/>
      <c r="C22" s="32" t="s">
        <v>21</v>
      </c>
      <c r="D22" s="32"/>
      <c r="E22" s="32"/>
      <c r="F22" s="32"/>
      <c r="G22" s="69" t="str">
        <f>IFERROR(IF(N13="算定可能",(VLOOKUP("該当",'リスト（外来）'!J:L,3,FALSE)),"-"),"-")</f>
        <v>-</v>
      </c>
      <c r="H22" s="69"/>
      <c r="I22" s="69"/>
      <c r="J22" s="69"/>
      <c r="K22" s="69"/>
      <c r="L22" s="69"/>
      <c r="M22" s="69"/>
      <c r="N22" s="69"/>
      <c r="O22" s="4"/>
      <c r="P22" s="4"/>
      <c r="Q22" s="4"/>
      <c r="R22" s="4"/>
      <c r="S22" s="4"/>
      <c r="T22" s="4"/>
    </row>
    <row r="23" spans="1:52" x14ac:dyDescent="0.4">
      <c r="A23" s="4"/>
      <c r="B23" s="4"/>
      <c r="C23" s="32" t="s">
        <v>206</v>
      </c>
      <c r="D23" s="32"/>
      <c r="E23" s="32"/>
      <c r="F23" s="32"/>
      <c r="G23" s="32" t="s">
        <v>210</v>
      </c>
      <c r="H23" s="32"/>
      <c r="I23" s="32"/>
      <c r="J23" s="18" t="str">
        <f>VLOOKUP(G22,'リスト（外来）'!C:D,2,FALSE)</f>
        <v>-</v>
      </c>
      <c r="K23" s="32" t="s">
        <v>214</v>
      </c>
      <c r="L23" s="32"/>
      <c r="M23" s="32"/>
      <c r="N23" s="18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 x14ac:dyDescent="0.4">
      <c r="A24" s="14" t="s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9"/>
      <c r="O24" s="4"/>
      <c r="P24" s="4"/>
      <c r="Q24" s="4"/>
      <c r="R24" s="4"/>
      <c r="S24" s="4"/>
      <c r="T24" s="4"/>
    </row>
    <row r="25" spans="1:52" x14ac:dyDescent="0.4">
      <c r="A25" s="14" t="s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 x14ac:dyDescent="0.4">
      <c r="A26" s="14" t="s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 x14ac:dyDescent="0.4">
      <c r="D28" s="4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zSw78MPxL3JmnCnYN/GarCyui5Rn6SiHvvpsv2CiHg91mInzHH8tOezeRxH2XY/E4bq6DuuqP0R5/xG6Tt8RZg==" saltValue="ODBipEbHNuSOWTEmXiMEQw==" spinCount="100000" sheet="1" objects="1" scenarios="1" selectLockedCells="1"/>
  <mergeCells count="24"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  <mergeCell ref="K23:M23"/>
    <mergeCell ref="G21:N21"/>
    <mergeCell ref="G22:N22"/>
    <mergeCell ref="C17:F17"/>
    <mergeCell ref="C21:F21"/>
    <mergeCell ref="C22:F22"/>
    <mergeCell ref="C23:F23"/>
    <mergeCell ref="G23:I23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F9FA-9235-4318-8E19-F7513BBB77E7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2" t="s">
        <v>0</v>
      </c>
      <c r="W1" s="32"/>
      <c r="X1" s="32"/>
      <c r="Y1" s="32"/>
      <c r="Z1" s="32"/>
      <c r="AA1" s="32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2"/>
      <c r="W2" s="32"/>
      <c r="X2" s="32"/>
      <c r="Y2" s="32"/>
      <c r="Z2" s="32"/>
      <c r="AA2" s="32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35"/>
      <c r="R4" s="35"/>
      <c r="S4" s="35"/>
      <c r="T4" s="35"/>
      <c r="V4" s="4"/>
      <c r="W4" s="28" t="s">
        <v>1</v>
      </c>
      <c r="X4" s="29"/>
      <c r="Y4" s="29"/>
      <c r="Z4" s="30"/>
      <c r="AA4" s="4"/>
    </row>
    <row r="5" spans="2:27" s="1" customFormat="1" ht="18.75" customHeight="1" thickBot="1" x14ac:dyDescent="0.45">
      <c r="B5" s="54" t="s">
        <v>240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28" t="s">
        <v>3</v>
      </c>
      <c r="X6" s="29"/>
      <c r="Y6" s="29"/>
      <c r="Z6" s="30"/>
      <c r="AA6" s="4"/>
    </row>
    <row r="7" spans="2:27" s="1" customFormat="1" ht="18.75" customHeight="1" thickBot="1" x14ac:dyDescent="0.4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37" t="s">
        <v>4</v>
      </c>
      <c r="X8" s="38"/>
      <c r="Y8" s="38"/>
      <c r="Z8" s="39"/>
      <c r="AA8" s="4"/>
    </row>
    <row r="9" spans="2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2:27" s="1" customFormat="1" ht="18.75" customHeight="1" x14ac:dyDescent="0.4">
      <c r="F10" s="50" t="s">
        <v>25</v>
      </c>
      <c r="G10" s="50"/>
      <c r="H10" s="50"/>
      <c r="I10" s="50"/>
      <c r="J10" s="51" t="s">
        <v>26</v>
      </c>
      <c r="K10" s="51"/>
      <c r="L10" s="51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50" t="s">
        <v>10</v>
      </c>
      <c r="C11" s="51"/>
      <c r="D11" s="51"/>
      <c r="E11" s="4"/>
      <c r="F11" s="50"/>
      <c r="G11" s="50"/>
      <c r="H11" s="50"/>
      <c r="I11" s="50"/>
      <c r="J11" s="51"/>
      <c r="K11" s="51"/>
      <c r="L11" s="51"/>
      <c r="V11" s="4"/>
      <c r="W11" s="15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67">
        <f>STEP１!B11</f>
        <v>45444</v>
      </c>
      <c r="C12" s="67"/>
      <c r="D12" s="67"/>
      <c r="E12" s="4"/>
      <c r="F12" s="66">
        <f>STEP１!F20</f>
        <v>45261</v>
      </c>
      <c r="G12" s="66"/>
      <c r="H12" s="66"/>
      <c r="I12" s="66"/>
      <c r="J12" s="84"/>
      <c r="K12" s="85"/>
      <c r="L12" s="86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67"/>
      <c r="C13" s="67"/>
      <c r="D13" s="67"/>
      <c r="E13" s="4"/>
      <c r="F13" s="66">
        <f>STEP１!F21</f>
        <v>45292</v>
      </c>
      <c r="G13" s="66"/>
      <c r="H13" s="66"/>
      <c r="I13" s="66"/>
      <c r="J13" s="84"/>
      <c r="K13" s="85"/>
      <c r="L13" s="86"/>
      <c r="N13" s="87" t="s">
        <v>248</v>
      </c>
      <c r="O13" s="55"/>
      <c r="P13" s="55"/>
      <c r="Q13" s="56"/>
      <c r="R13" s="88">
        <f>IFERROR(AVERAGE(J12:L14),0)</f>
        <v>0</v>
      </c>
      <c r="S13" s="89"/>
      <c r="T13" s="90"/>
      <c r="V13" s="4"/>
      <c r="W13" s="28" t="s">
        <v>203</v>
      </c>
      <c r="X13" s="29"/>
      <c r="Y13" s="29"/>
      <c r="Z13" s="30"/>
      <c r="AA13" s="4"/>
    </row>
    <row r="14" spans="2:27" s="1" customFormat="1" ht="18.75" customHeight="1" thickBot="1" x14ac:dyDescent="0.45">
      <c r="B14" s="21"/>
      <c r="C14" s="21"/>
      <c r="D14" s="21"/>
      <c r="E14" s="4"/>
      <c r="F14" s="66">
        <f>STEP１!F22</f>
        <v>45323</v>
      </c>
      <c r="G14" s="66"/>
      <c r="H14" s="66"/>
      <c r="I14" s="66"/>
      <c r="J14" s="84"/>
      <c r="K14" s="85"/>
      <c r="L14" s="86"/>
      <c r="N14" s="55"/>
      <c r="O14" s="55"/>
      <c r="P14" s="55"/>
      <c r="Q14" s="56"/>
      <c r="R14" s="91"/>
      <c r="S14" s="92"/>
      <c r="T14" s="93"/>
      <c r="V14" s="4"/>
      <c r="W14" s="5"/>
      <c r="X14" s="5"/>
      <c r="Y14" s="5"/>
      <c r="Z14" s="5"/>
    </row>
    <row r="15" spans="2:27" s="1" customFormat="1" ht="18.7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 x14ac:dyDescent="0.4">
      <c r="B17" s="7" t="s">
        <v>18</v>
      </c>
      <c r="C17" s="4"/>
      <c r="D17" s="4"/>
      <c r="E17" s="4"/>
      <c r="F17" s="4"/>
      <c r="G17" s="4"/>
      <c r="H17" s="24"/>
      <c r="I17" s="6" t="s">
        <v>200</v>
      </c>
      <c r="J17" s="4"/>
      <c r="K17" s="4"/>
      <c r="N17" s="26" t="b">
        <v>0</v>
      </c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"/>
      <c r="G18" s="4"/>
      <c r="H18" s="24"/>
      <c r="I18" s="6" t="s">
        <v>201</v>
      </c>
      <c r="J18" s="4"/>
      <c r="K18" s="4"/>
      <c r="L18" s="4"/>
      <c r="N18" s="26" t="b">
        <v>0</v>
      </c>
      <c r="V18" s="4"/>
      <c r="W18" s="31" t="s">
        <v>8</v>
      </c>
      <c r="X18" s="31"/>
      <c r="Y18" s="31" t="s">
        <v>9</v>
      </c>
      <c r="Z18" s="31"/>
    </row>
    <row r="19" spans="1:52" ht="18.75" customHeight="1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 x14ac:dyDescent="0.4">
      <c r="B20" s="7" t="s">
        <v>247</v>
      </c>
      <c r="C20" s="4"/>
      <c r="D20" s="4"/>
    </row>
    <row r="21" spans="1:52" ht="18.75" customHeight="1" x14ac:dyDescent="0.4">
      <c r="C21" s="4" t="s">
        <v>13</v>
      </c>
      <c r="D21" s="4"/>
      <c r="G21" s="78">
        <f>一月当たり給与総額</f>
        <v>0</v>
      </c>
      <c r="H21" s="78"/>
      <c r="I21" s="78"/>
      <c r="J21" s="78"/>
    </row>
    <row r="22" spans="1:52" ht="18.75" customHeight="1" x14ac:dyDescent="0.4">
      <c r="B22" s="4"/>
      <c r="C22" s="4" t="s">
        <v>19</v>
      </c>
      <c r="D22" s="4"/>
      <c r="G22" s="78">
        <f>一月当たり算定金額外来Ⅰ</f>
        <v>0</v>
      </c>
      <c r="H22" s="78"/>
      <c r="I22" s="78"/>
      <c r="J22" s="78"/>
      <c r="L22" s="4" t="s">
        <v>20</v>
      </c>
      <c r="P22" s="69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69"/>
      <c r="R22" s="69"/>
      <c r="S22" s="69"/>
      <c r="T22" s="69"/>
    </row>
    <row r="23" spans="1:52" ht="18.75" customHeight="1" thickBot="1" x14ac:dyDescent="0.45">
      <c r="B23" s="4"/>
      <c r="C23" s="32" t="s">
        <v>235</v>
      </c>
      <c r="D23" s="32"/>
      <c r="E23" s="32"/>
      <c r="F23" s="32"/>
      <c r="G23" s="70" t="str">
        <f>IFERROR(ROUNDDOWN(G22/G21,4),"-")</f>
        <v>-</v>
      </c>
      <c r="H23" s="70"/>
      <c r="I23" s="70"/>
      <c r="J23" s="70"/>
      <c r="L23" s="4" t="s">
        <v>21</v>
      </c>
      <c r="P23" s="82" t="str">
        <f>IFERROR(IF(AND(G24="算定可能",N17),(VLOOKUP("該当",'リスト（入院）'!I:K,3,FALSE)),"-"),"-")</f>
        <v>-</v>
      </c>
      <c r="Q23" s="82"/>
      <c r="R23" s="82"/>
      <c r="S23" s="82"/>
      <c r="T23" s="82"/>
    </row>
    <row r="24" spans="1:52" ht="18.75" customHeight="1" thickBot="1" x14ac:dyDescent="0.45">
      <c r="B24" s="4"/>
      <c r="C24" s="32" t="s">
        <v>202</v>
      </c>
      <c r="D24" s="32"/>
      <c r="E24" s="32"/>
      <c r="F24" s="32"/>
      <c r="G24" s="79" t="str">
        <f>IFERROR(IF(OR(N18,G23&gt;=2.3%),"算定不可","算定可能"),"-")</f>
        <v>算定不可</v>
      </c>
      <c r="H24" s="80"/>
      <c r="I24" s="80"/>
      <c r="J24" s="81"/>
      <c r="L24" s="4" t="s">
        <v>206</v>
      </c>
      <c r="P24" s="83" t="str">
        <f>VLOOKUP(P23,'リスト（入院）'!C:D,2,FALSE)</f>
        <v>-</v>
      </c>
      <c r="Q24" s="83"/>
      <c r="R24" s="83"/>
      <c r="S24" s="83"/>
      <c r="T24" s="83"/>
    </row>
    <row r="25" spans="1:52" ht="18.75" customHeight="1" x14ac:dyDescent="0.4">
      <c r="B25" s="4"/>
      <c r="Q25" s="4"/>
    </row>
    <row r="26" spans="1:52" ht="18.75" customHeight="1" x14ac:dyDescent="0.4">
      <c r="A26" s="14" t="s">
        <v>22</v>
      </c>
      <c r="B26" s="4"/>
      <c r="Q26" s="4"/>
    </row>
    <row r="27" spans="1:52" ht="5.0999999999999996" customHeight="1" x14ac:dyDescent="0.4"/>
    <row r="28" spans="1:52" s="1" customFormat="1" hidden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cpNGxPCFCBtDUVUPKYOdo8m0tQ5OtmPaBWbDvFlM/JKsL2+hBjWqXEyhe0D8/4oUJvnogETepPrmSU74A/MaHA==" saltValue="L2fjN7xsY3ySz6nW3udX8g==" spinCount="100000" sheet="1" objects="1" scenarios="1" selectLockedCells="1"/>
  <mergeCells count="30">
    <mergeCell ref="F10:I11"/>
    <mergeCell ref="J10:L11"/>
    <mergeCell ref="B11:D11"/>
    <mergeCell ref="V1:AA2"/>
    <mergeCell ref="Q4:T4"/>
    <mergeCell ref="W4:Z4"/>
    <mergeCell ref="B5:T8"/>
    <mergeCell ref="W6:Z6"/>
    <mergeCell ref="W8:Z8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8D5D-7CF9-4F4D-97B8-63161AA708CF}">
  <dimension ref="A1:AZ54"/>
  <sheetViews>
    <sheetView zoomScaleNormal="100" zoomScaleSheetLayoutView="115" workbookViewId="0">
      <selection activeCell="B5" sqref="B5:T8"/>
    </sheetView>
  </sheetViews>
  <sheetFormatPr defaultColWidth="0" defaultRowHeight="18.75" customHeight="1" zeroHeight="1" x14ac:dyDescent="0.4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0" hidden="1" customWidth="1"/>
    <col min="53" max="16384" width="9" style="20" hidden="1"/>
  </cols>
  <sheetData>
    <row r="1" spans="2:27" s="4" customFormat="1" ht="18.75" customHeight="1" x14ac:dyDescent="0.4">
      <c r="V1" s="32" t="s">
        <v>0</v>
      </c>
      <c r="W1" s="32"/>
      <c r="X1" s="32"/>
      <c r="Y1" s="32"/>
      <c r="Z1" s="32"/>
      <c r="AA1" s="32"/>
    </row>
    <row r="2" spans="2:27" s="4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2"/>
      <c r="W2" s="32"/>
      <c r="X2" s="32"/>
      <c r="Y2" s="32"/>
      <c r="Z2" s="32"/>
      <c r="AA2" s="32"/>
    </row>
    <row r="3" spans="2:27" s="4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 x14ac:dyDescent="0.45">
      <c r="Q4" s="35"/>
      <c r="R4" s="35"/>
      <c r="S4" s="35"/>
      <c r="T4" s="35"/>
      <c r="W4" s="28" t="s">
        <v>1</v>
      </c>
      <c r="X4" s="29"/>
      <c r="Y4" s="29"/>
      <c r="Z4" s="30"/>
    </row>
    <row r="5" spans="2:27" s="4" customFormat="1" ht="18.75" customHeight="1" thickBot="1" x14ac:dyDescent="0.45">
      <c r="B5" s="54" t="s">
        <v>242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27" s="4" customFormat="1" ht="18.75" customHeight="1" thickBot="1" x14ac:dyDescent="0.4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W6" s="28" t="s">
        <v>3</v>
      </c>
      <c r="X6" s="29"/>
      <c r="Y6" s="29"/>
      <c r="Z6" s="30"/>
    </row>
    <row r="7" spans="2:27" s="4" customFormat="1" ht="18.75" customHeight="1" thickBot="1" x14ac:dyDescent="0.4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2:27" s="4" customFormat="1" ht="18.75" customHeight="1" thickBo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W8" s="28" t="s">
        <v>4</v>
      </c>
      <c r="X8" s="29"/>
      <c r="Y8" s="29"/>
      <c r="Z8" s="30"/>
    </row>
    <row r="9" spans="2:27" s="4" customFormat="1" ht="18.75" customHeight="1" x14ac:dyDescent="0.4">
      <c r="W9" s="14" t="s">
        <v>5</v>
      </c>
    </row>
    <row r="10" spans="2:27" s="4" customFormat="1" ht="18.75" customHeight="1" x14ac:dyDescent="0.4">
      <c r="W10" s="14" t="s">
        <v>6</v>
      </c>
    </row>
    <row r="11" spans="2:27" s="4" customFormat="1" ht="18.75" customHeight="1" x14ac:dyDescent="0.4">
      <c r="W11" s="14" t="s">
        <v>7</v>
      </c>
    </row>
    <row r="12" spans="2:27" s="4" customFormat="1" ht="18.75" customHeight="1" thickBot="1" x14ac:dyDescent="0.45">
      <c r="B12" s="94" t="s">
        <v>13</v>
      </c>
      <c r="C12" s="94"/>
      <c r="D12" s="94"/>
      <c r="E12" s="94"/>
      <c r="F12" s="94"/>
      <c r="G12" s="94"/>
      <c r="H12" s="94"/>
      <c r="L12" s="78">
        <f>IFERROR(一月当たり給与総額,0)</f>
        <v>0</v>
      </c>
      <c r="M12" s="78"/>
      <c r="N12" s="78"/>
      <c r="O12" s="78"/>
    </row>
    <row r="13" spans="2:27" s="4" customFormat="1" ht="18.75" customHeight="1" thickBot="1" x14ac:dyDescent="0.45">
      <c r="L13" s="22"/>
      <c r="M13" s="22"/>
      <c r="N13" s="22"/>
      <c r="O13" s="22"/>
      <c r="W13" s="37" t="s">
        <v>203</v>
      </c>
      <c r="X13" s="38"/>
      <c r="Y13" s="38"/>
      <c r="Z13" s="39"/>
    </row>
    <row r="14" spans="2:27" s="4" customFormat="1" x14ac:dyDescent="0.4">
      <c r="B14" s="32" t="s">
        <v>211</v>
      </c>
      <c r="C14" s="32"/>
      <c r="D14" s="32"/>
      <c r="E14" s="32"/>
      <c r="F14" s="32"/>
      <c r="G14" s="32"/>
      <c r="H14" s="32"/>
      <c r="I14" s="32"/>
      <c r="J14" s="32"/>
      <c r="L14" s="78">
        <f>IFERROR(一月当たり算定金額外来Ⅰ,0)</f>
        <v>0</v>
      </c>
      <c r="M14" s="78"/>
      <c r="N14" s="78"/>
      <c r="O14" s="78"/>
      <c r="W14" s="5"/>
      <c r="X14" s="5"/>
      <c r="Y14" s="5"/>
      <c r="Z14" s="5"/>
    </row>
    <row r="15" spans="2:27" s="4" customFormat="1" ht="18.75" customHeight="1" x14ac:dyDescent="0.4">
      <c r="L15" s="22"/>
      <c r="M15" s="22"/>
      <c r="N15" s="22"/>
      <c r="O15" s="22"/>
    </row>
    <row r="16" spans="2:27" s="4" customFormat="1" ht="18.75" customHeight="1" x14ac:dyDescent="0.4">
      <c r="B16" s="32" t="s">
        <v>212</v>
      </c>
      <c r="C16" s="32"/>
      <c r="D16" s="32"/>
      <c r="E16" s="32"/>
      <c r="F16" s="32"/>
      <c r="G16" s="32"/>
      <c r="H16" s="32"/>
      <c r="I16" s="32"/>
      <c r="J16" s="32"/>
      <c r="L16" s="78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78"/>
      <c r="N16" s="78"/>
      <c r="O16" s="78"/>
    </row>
    <row r="17" spans="2:52" s="4" customFormat="1" ht="18.75" customHeight="1" x14ac:dyDescent="0.4">
      <c r="B17" s="16" t="s">
        <v>204</v>
      </c>
      <c r="L17" s="22"/>
      <c r="M17" s="22"/>
      <c r="N17" s="22"/>
      <c r="O17" s="22"/>
    </row>
    <row r="18" spans="2:52" ht="18.75" customHeight="1" x14ac:dyDescent="0.4">
      <c r="L18" s="22"/>
      <c r="M18" s="22"/>
      <c r="N18" s="22"/>
      <c r="O18" s="22"/>
      <c r="W18" s="31" t="s">
        <v>8</v>
      </c>
      <c r="X18" s="31"/>
      <c r="Y18" s="31" t="s">
        <v>9</v>
      </c>
      <c r="Z18" s="31"/>
    </row>
    <row r="19" spans="2:52" ht="18.75" customHeight="1" x14ac:dyDescent="0.4">
      <c r="B19" s="94" t="s">
        <v>236</v>
      </c>
      <c r="C19" s="94"/>
      <c r="D19" s="94"/>
      <c r="E19" s="94"/>
      <c r="F19" s="94"/>
      <c r="G19" s="94"/>
      <c r="H19" s="94"/>
      <c r="I19" s="94"/>
      <c r="J19" s="94"/>
      <c r="L19" s="78">
        <f>IFERROR(一月当たり延べ入院患者数*入院*10,0)</f>
        <v>0</v>
      </c>
      <c r="M19" s="78"/>
      <c r="N19" s="78"/>
      <c r="O19" s="78"/>
    </row>
    <row r="20" spans="2:52" ht="18.75" customHeight="1" x14ac:dyDescent="0.4">
      <c r="B20" s="16" t="s">
        <v>205</v>
      </c>
    </row>
    <row r="21" spans="2:52" ht="18.75" customHeight="1" thickBot="1" x14ac:dyDescent="0.45"/>
    <row r="22" spans="2:52" ht="18.75" customHeight="1" thickBot="1" x14ac:dyDescent="0.45">
      <c r="B22" s="94" t="s">
        <v>213</v>
      </c>
      <c r="C22" s="94"/>
      <c r="D22" s="94"/>
      <c r="E22" s="94"/>
      <c r="F22" s="94"/>
      <c r="G22" s="94"/>
      <c r="H22" s="94"/>
      <c r="I22" s="94"/>
      <c r="J22" s="94"/>
      <c r="L22" s="95">
        <f>SUM(L14,L16,L19)</f>
        <v>0</v>
      </c>
      <c r="M22" s="96"/>
      <c r="N22" s="96"/>
      <c r="O22" s="97"/>
    </row>
    <row r="23" spans="2:52" ht="18.75" customHeight="1" thickBot="1" x14ac:dyDescent="0.45">
      <c r="L23" s="23"/>
      <c r="M23" s="23"/>
      <c r="N23" s="23"/>
      <c r="O23" s="23"/>
    </row>
    <row r="24" spans="2:52" ht="18.75" customHeight="1" thickBot="1" x14ac:dyDescent="0.45">
      <c r="B24" s="94" t="s">
        <v>241</v>
      </c>
      <c r="C24" s="94"/>
      <c r="D24" s="94"/>
      <c r="E24" s="94"/>
      <c r="F24" s="94"/>
      <c r="G24" s="94"/>
      <c r="H24" s="94"/>
      <c r="I24" s="94"/>
      <c r="J24" s="94"/>
      <c r="L24" s="95">
        <f>L22*12</f>
        <v>0</v>
      </c>
      <c r="M24" s="96"/>
      <c r="N24" s="96"/>
      <c r="O24" s="97"/>
    </row>
    <row r="25" spans="2:52" ht="18.75" customHeight="1" x14ac:dyDescent="0.4">
      <c r="B25" s="94"/>
      <c r="C25" s="94"/>
      <c r="D25" s="94"/>
      <c r="E25" s="94"/>
      <c r="F25" s="94"/>
      <c r="G25" s="94"/>
      <c r="H25" s="94"/>
      <c r="I25" s="94"/>
      <c r="J25" s="94"/>
    </row>
    <row r="26" spans="2:52" ht="18.75" customHeight="1" x14ac:dyDescent="0.4"/>
    <row r="27" spans="2:52" ht="5.0999999999999996" customHeight="1" x14ac:dyDescent="0.4"/>
    <row r="28" spans="2:52" s="4" customFormat="1" hidden="1" x14ac:dyDescent="0.4"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2:52" s="4" customFormat="1" hidden="1" x14ac:dyDescent="0.4"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2:52" s="4" customFormat="1" hidden="1" x14ac:dyDescent="0.4"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2:52" s="4" customFormat="1" hidden="1" x14ac:dyDescent="0.4"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2:52" s="4" customFormat="1" hidden="1" x14ac:dyDescent="0.4"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37:52" s="4" customFormat="1" hidden="1" x14ac:dyDescent="0.4"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37:52" s="4" customFormat="1" hidden="1" x14ac:dyDescent="0.4"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37:52" s="4" customFormat="1" hidden="1" x14ac:dyDescent="0.4"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37:52" s="4" customFormat="1" hidden="1" x14ac:dyDescent="0.4"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37:52" s="4" customFormat="1" hidden="1" x14ac:dyDescent="0.4"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37:52" s="4" customFormat="1" hidden="1" x14ac:dyDescent="0.4"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37:52" s="4" customFormat="1" hidden="1" x14ac:dyDescent="0.4"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37:52" s="4" customFormat="1" hidden="1" x14ac:dyDescent="0.4"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37:52" s="4" customFormat="1" hidden="1" x14ac:dyDescent="0.4"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37:52" s="4" customFormat="1" hidden="1" x14ac:dyDescent="0.4"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  <row r="43" spans="37:52" s="4" customFormat="1" hidden="1" x14ac:dyDescent="0.4"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</row>
    <row r="44" spans="37:52" s="4" customFormat="1" hidden="1" x14ac:dyDescent="0.4"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</row>
    <row r="45" spans="37:52" s="4" customFormat="1" hidden="1" x14ac:dyDescent="0.4"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</row>
    <row r="46" spans="37:52" s="4" customFormat="1" hidden="1" x14ac:dyDescent="0.4"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</row>
    <row r="47" spans="37:52" s="4" customFormat="1" hidden="1" x14ac:dyDescent="0.4"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</row>
    <row r="48" spans="37:52" s="4" customFormat="1" hidden="1" x14ac:dyDescent="0.4"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</row>
    <row r="49" spans="37:52" s="4" customFormat="1" hidden="1" x14ac:dyDescent="0.4"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</row>
    <row r="50" spans="37:52" s="4" customFormat="1" hidden="1" x14ac:dyDescent="0.4"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</row>
    <row r="51" spans="37:52" s="4" customFormat="1" hidden="1" x14ac:dyDescent="0.4"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</row>
    <row r="52" spans="37:52" s="4" customFormat="1" hidden="1" x14ac:dyDescent="0.4"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</row>
    <row r="53" spans="37:52" s="4" customFormat="1" hidden="1" x14ac:dyDescent="0.4"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</row>
    <row r="54" spans="37:52" s="4" customFormat="1" hidden="1" x14ac:dyDescent="0.4"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</row>
  </sheetData>
  <sheetProtection algorithmName="SHA-512" hashValue="es+bCKY15O+YdS1lmTM8/9ZhsS4wamIwiX120Qe1LYuaDMGuu3QKMWaG6AoRUuDF/8hSlingVjM4il90Rsx6sA==" saltValue="fIs73l+OgBcx/u2wQSR59g==" spinCount="100000" sheet="1" objects="1" scenarios="1" selectLockedCells="1"/>
  <mergeCells count="22">
    <mergeCell ref="B25:J25"/>
    <mergeCell ref="L24:O24"/>
    <mergeCell ref="W18:X18"/>
    <mergeCell ref="Y18:Z18"/>
    <mergeCell ref="W13:Z13"/>
    <mergeCell ref="B22:J22"/>
    <mergeCell ref="L22:O22"/>
    <mergeCell ref="B24:J24"/>
    <mergeCell ref="V1:AA2"/>
    <mergeCell ref="Q4:T4"/>
    <mergeCell ref="W4:Z4"/>
    <mergeCell ref="B5:T8"/>
    <mergeCell ref="W6:Z6"/>
    <mergeCell ref="W8:Z8"/>
    <mergeCell ref="L12:O12"/>
    <mergeCell ref="B12:H12"/>
    <mergeCell ref="L14:O14"/>
    <mergeCell ref="L16:O16"/>
    <mergeCell ref="L19:O19"/>
    <mergeCell ref="B14:J14"/>
    <mergeCell ref="B16:J16"/>
    <mergeCell ref="B19:J19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F992-D9CD-4F0E-951F-4DDA82126150}">
  <sheetPr>
    <pageSetUpPr fitToPage="1"/>
  </sheetPr>
  <dimension ref="B1:N27"/>
  <sheetViews>
    <sheetView zoomScaleNormal="100" workbookViewId="0"/>
  </sheetViews>
  <sheetFormatPr defaultRowHeight="18.75" x14ac:dyDescent="0.4"/>
  <cols>
    <col min="1" max="1" width="2.625" customWidth="1"/>
    <col min="2" max="14" width="9" customWidth="1"/>
  </cols>
  <sheetData>
    <row r="1" spans="2:14" x14ac:dyDescent="0.4">
      <c r="N1" s="27" t="s">
        <v>253</v>
      </c>
    </row>
    <row r="2" spans="2:14" ht="19.5" thickBot="1" x14ac:dyDescent="0.45">
      <c r="B2" s="107" t="s">
        <v>250</v>
      </c>
      <c r="C2" s="108"/>
      <c r="D2" s="108"/>
      <c r="E2" s="108"/>
      <c r="F2" s="108"/>
      <c r="G2" s="108"/>
    </row>
    <row r="3" spans="2:14" x14ac:dyDescent="0.4">
      <c r="B3" s="98" t="s">
        <v>249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2:14" x14ac:dyDescent="0.4"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</row>
    <row r="5" spans="2:14" x14ac:dyDescent="0.4"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</row>
    <row r="6" spans="2:14" x14ac:dyDescent="0.4"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</row>
    <row r="7" spans="2:14" ht="19.5" thickBot="1" x14ac:dyDescent="0.45"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</row>
    <row r="9" spans="2:14" ht="19.5" thickBot="1" x14ac:dyDescent="0.45">
      <c r="B9" s="107" t="s">
        <v>251</v>
      </c>
      <c r="C9" s="108"/>
      <c r="D9" s="108"/>
      <c r="E9" s="108"/>
      <c r="F9" s="108"/>
      <c r="G9" s="108"/>
    </row>
    <row r="10" spans="2:14" ht="18.75" customHeight="1" x14ac:dyDescent="0.4">
      <c r="B10" s="109" t="s">
        <v>252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1"/>
    </row>
    <row r="11" spans="2:14" x14ac:dyDescent="0.4"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4"/>
    </row>
    <row r="12" spans="2:14" x14ac:dyDescent="0.4">
      <c r="B12" s="112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4"/>
    </row>
    <row r="13" spans="2:14" x14ac:dyDescent="0.4"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4"/>
    </row>
    <row r="14" spans="2:14" x14ac:dyDescent="0.4">
      <c r="B14" s="112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4"/>
    </row>
    <row r="15" spans="2:14" x14ac:dyDescent="0.4">
      <c r="B15" s="112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</row>
    <row r="16" spans="2:14" x14ac:dyDescent="0.4"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4"/>
    </row>
    <row r="17" spans="2:14" x14ac:dyDescent="0.4"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</row>
    <row r="18" spans="2:14" x14ac:dyDescent="0.4"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4"/>
    </row>
    <row r="19" spans="2:14" x14ac:dyDescent="0.4">
      <c r="B19" s="112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</row>
    <row r="20" spans="2:14" x14ac:dyDescent="0.4">
      <c r="B20" s="112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4"/>
    </row>
    <row r="21" spans="2:14" x14ac:dyDescent="0.4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</row>
    <row r="22" spans="2:14" x14ac:dyDescent="0.4"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4"/>
    </row>
    <row r="23" spans="2:14" x14ac:dyDescent="0.4"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</row>
    <row r="24" spans="2:14" x14ac:dyDescent="0.4">
      <c r="B24" s="112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</row>
    <row r="25" spans="2:14" x14ac:dyDescent="0.4"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4"/>
    </row>
    <row r="26" spans="2:14" x14ac:dyDescent="0.4">
      <c r="B26" s="11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4"/>
    </row>
    <row r="27" spans="2:14" ht="19.5" thickBot="1" x14ac:dyDescent="0.45"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7"/>
    </row>
  </sheetData>
  <mergeCells count="4">
    <mergeCell ref="B3:N7"/>
    <mergeCell ref="B9:G9"/>
    <mergeCell ref="B2:G2"/>
    <mergeCell ref="B10:N2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BA1-C4AC-4265-92ED-9EFD3A57DFCA}">
  <dimension ref="A1:K169"/>
  <sheetViews>
    <sheetView topLeftCell="A146"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6384" width="9" style="9"/>
  </cols>
  <sheetData>
    <row r="1" spans="1:11" x14ac:dyDescent="0.4">
      <c r="A1" s="8"/>
      <c r="B1" s="8"/>
    </row>
    <row r="2" spans="1:11" x14ac:dyDescent="0.4">
      <c r="A2" s="118" t="s">
        <v>41</v>
      </c>
      <c r="B2" s="118"/>
      <c r="C2" s="118" t="s">
        <v>42</v>
      </c>
      <c r="D2" s="118" t="s">
        <v>43</v>
      </c>
    </row>
    <row r="3" spans="1:11" x14ac:dyDescent="0.4">
      <c r="A3" s="10" t="s">
        <v>44</v>
      </c>
      <c r="B3" s="10" t="s">
        <v>45</v>
      </c>
      <c r="C3" s="118"/>
      <c r="D3" s="118"/>
      <c r="I3" s="9" t="s">
        <v>46</v>
      </c>
    </row>
    <row r="4" spans="1:11" x14ac:dyDescent="0.4">
      <c r="B4" s="9">
        <v>1.5</v>
      </c>
      <c r="C4" s="9" t="s">
        <v>40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40</v>
      </c>
    </row>
    <row r="5" spans="1:11" x14ac:dyDescent="0.4">
      <c r="A5" s="9">
        <v>1.5</v>
      </c>
      <c r="B5" s="9">
        <v>2.5</v>
      </c>
      <c r="C5" s="9" t="s">
        <v>47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47</v>
      </c>
    </row>
    <row r="6" spans="1:11" x14ac:dyDescent="0.4">
      <c r="A6" s="9">
        <v>2.5</v>
      </c>
      <c r="B6" s="9">
        <v>3.5</v>
      </c>
      <c r="C6" s="9" t="s">
        <v>48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48</v>
      </c>
    </row>
    <row r="7" spans="1:11" x14ac:dyDescent="0.4">
      <c r="A7" s="9">
        <v>3.5</v>
      </c>
      <c r="B7" s="9">
        <v>4.5</v>
      </c>
      <c r="C7" s="9" t="s">
        <v>49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49</v>
      </c>
    </row>
    <row r="8" spans="1:11" x14ac:dyDescent="0.4">
      <c r="A8" s="9">
        <v>4.5</v>
      </c>
      <c r="B8" s="9">
        <v>5.5</v>
      </c>
      <c r="C8" s="9" t="s">
        <v>50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50</v>
      </c>
    </row>
    <row r="9" spans="1:11" x14ac:dyDescent="0.4">
      <c r="A9" s="9">
        <v>5.5</v>
      </c>
      <c r="B9" s="9">
        <v>6.5</v>
      </c>
      <c r="C9" s="9" t="s">
        <v>51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51</v>
      </c>
    </row>
    <row r="10" spans="1:11" x14ac:dyDescent="0.4">
      <c r="A10" s="9">
        <v>6.5</v>
      </c>
      <c r="B10" s="9">
        <v>7.5</v>
      </c>
      <c r="C10" s="9" t="s">
        <v>52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52</v>
      </c>
    </row>
    <row r="11" spans="1:11" x14ac:dyDescent="0.4">
      <c r="A11" s="9">
        <v>7.5</v>
      </c>
      <c r="B11" s="9">
        <v>8.5</v>
      </c>
      <c r="C11" s="9" t="s">
        <v>53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53</v>
      </c>
    </row>
    <row r="12" spans="1:11" x14ac:dyDescent="0.4">
      <c r="A12" s="9">
        <v>8.5</v>
      </c>
      <c r="B12" s="9">
        <v>9.5</v>
      </c>
      <c r="C12" s="9" t="s">
        <v>54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54</v>
      </c>
    </row>
    <row r="13" spans="1:11" x14ac:dyDescent="0.4">
      <c r="A13" s="9">
        <v>9.5</v>
      </c>
      <c r="B13" s="9">
        <v>10.5</v>
      </c>
      <c r="C13" s="9" t="s">
        <v>55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55</v>
      </c>
    </row>
    <row r="14" spans="1:11" x14ac:dyDescent="0.4">
      <c r="A14" s="9">
        <v>10.5</v>
      </c>
      <c r="B14" s="9">
        <v>11.5</v>
      </c>
      <c r="C14" s="9" t="s">
        <v>56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56</v>
      </c>
    </row>
    <row r="15" spans="1:11" x14ac:dyDescent="0.4">
      <c r="A15" s="9">
        <v>11.5</v>
      </c>
      <c r="B15" s="9">
        <v>12.5</v>
      </c>
      <c r="C15" s="9" t="s">
        <v>57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57</v>
      </c>
    </row>
    <row r="16" spans="1:11" x14ac:dyDescent="0.4">
      <c r="A16" s="9">
        <v>12.5</v>
      </c>
      <c r="B16" s="9">
        <v>13.5</v>
      </c>
      <c r="C16" s="9" t="s">
        <v>58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58</v>
      </c>
    </row>
    <row r="17" spans="1:11" x14ac:dyDescent="0.4">
      <c r="A17" s="9">
        <v>13.5</v>
      </c>
      <c r="B17" s="9">
        <v>14.5</v>
      </c>
      <c r="C17" s="9" t="s">
        <v>59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59</v>
      </c>
    </row>
    <row r="18" spans="1:11" x14ac:dyDescent="0.4">
      <c r="A18" s="9">
        <v>14.5</v>
      </c>
      <c r="B18" s="9">
        <v>15.5</v>
      </c>
      <c r="C18" s="9" t="s">
        <v>60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60</v>
      </c>
    </row>
    <row r="19" spans="1:11" x14ac:dyDescent="0.4">
      <c r="A19" s="9">
        <v>15.5</v>
      </c>
      <c r="B19" s="9">
        <v>16.5</v>
      </c>
      <c r="C19" s="9" t="s">
        <v>61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61</v>
      </c>
    </row>
    <row r="20" spans="1:11" x14ac:dyDescent="0.4">
      <c r="A20" s="9">
        <v>16.5</v>
      </c>
      <c r="B20" s="9">
        <v>17.5</v>
      </c>
      <c r="C20" s="9" t="s">
        <v>62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62</v>
      </c>
    </row>
    <row r="21" spans="1:11" x14ac:dyDescent="0.4">
      <c r="A21" s="9">
        <v>17.5</v>
      </c>
      <c r="B21" s="9">
        <v>18.5</v>
      </c>
      <c r="C21" s="9" t="s">
        <v>63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63</v>
      </c>
    </row>
    <row r="22" spans="1:11" x14ac:dyDescent="0.4">
      <c r="A22" s="9">
        <v>18.5</v>
      </c>
      <c r="B22" s="9">
        <v>19.5</v>
      </c>
      <c r="C22" s="9" t="s">
        <v>64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64</v>
      </c>
    </row>
    <row r="23" spans="1:11" x14ac:dyDescent="0.4">
      <c r="A23" s="9">
        <v>19.5</v>
      </c>
      <c r="B23" s="9">
        <v>20.5</v>
      </c>
      <c r="C23" s="9" t="s">
        <v>65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65</v>
      </c>
    </row>
    <row r="24" spans="1:11" x14ac:dyDescent="0.4">
      <c r="A24" s="9">
        <v>20.5</v>
      </c>
      <c r="B24" s="9">
        <v>21.5</v>
      </c>
      <c r="C24" s="9" t="s">
        <v>66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66</v>
      </c>
    </row>
    <row r="25" spans="1:11" x14ac:dyDescent="0.4">
      <c r="A25" s="9">
        <v>21.5</v>
      </c>
      <c r="B25" s="9">
        <v>22.5</v>
      </c>
      <c r="C25" s="9" t="s">
        <v>67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67</v>
      </c>
    </row>
    <row r="26" spans="1:11" x14ac:dyDescent="0.4">
      <c r="A26" s="9">
        <v>22.5</v>
      </c>
      <c r="B26" s="9">
        <v>23.5</v>
      </c>
      <c r="C26" s="9" t="s">
        <v>68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68</v>
      </c>
    </row>
    <row r="27" spans="1:11" x14ac:dyDescent="0.4">
      <c r="A27" s="9">
        <v>23.5</v>
      </c>
      <c r="B27" s="9">
        <v>24.5</v>
      </c>
      <c r="C27" s="9" t="s">
        <v>69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69</v>
      </c>
    </row>
    <row r="28" spans="1:11" x14ac:dyDescent="0.4">
      <c r="A28" s="9">
        <v>24.5</v>
      </c>
      <c r="B28" s="9">
        <v>25.5</v>
      </c>
      <c r="C28" s="9" t="s">
        <v>70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70</v>
      </c>
    </row>
    <row r="29" spans="1:11" x14ac:dyDescent="0.4">
      <c r="A29" s="9">
        <v>25.5</v>
      </c>
      <c r="B29" s="9">
        <v>26.5</v>
      </c>
      <c r="C29" s="9" t="s">
        <v>71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71</v>
      </c>
    </row>
    <row r="30" spans="1:11" x14ac:dyDescent="0.4">
      <c r="A30" s="9">
        <v>26.5</v>
      </c>
      <c r="B30" s="9">
        <v>27.5</v>
      </c>
      <c r="C30" s="9" t="s">
        <v>72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72</v>
      </c>
    </row>
    <row r="31" spans="1:11" x14ac:dyDescent="0.4">
      <c r="A31" s="9">
        <v>27.5</v>
      </c>
      <c r="B31" s="9">
        <v>28.5</v>
      </c>
      <c r="C31" s="9" t="s">
        <v>73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73</v>
      </c>
    </row>
    <row r="32" spans="1:11" x14ac:dyDescent="0.4">
      <c r="A32" s="9">
        <v>28.5</v>
      </c>
      <c r="B32" s="9">
        <v>29.5</v>
      </c>
      <c r="C32" s="9" t="s">
        <v>74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74</v>
      </c>
    </row>
    <row r="33" spans="1:11" x14ac:dyDescent="0.4">
      <c r="A33" s="9">
        <v>29.5</v>
      </c>
      <c r="B33" s="9">
        <v>30.5</v>
      </c>
      <c r="C33" s="9" t="s">
        <v>75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75</v>
      </c>
    </row>
    <row r="34" spans="1:11" x14ac:dyDescent="0.4">
      <c r="A34" s="9">
        <v>30.5</v>
      </c>
      <c r="B34" s="9">
        <v>31.5</v>
      </c>
      <c r="C34" s="9" t="s">
        <v>76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76</v>
      </c>
    </row>
    <row r="35" spans="1:11" x14ac:dyDescent="0.4">
      <c r="A35" s="9">
        <v>31.5</v>
      </c>
      <c r="B35" s="9">
        <v>32.5</v>
      </c>
      <c r="C35" s="9" t="s">
        <v>77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77</v>
      </c>
    </row>
    <row r="36" spans="1:11" x14ac:dyDescent="0.4">
      <c r="A36" s="9">
        <v>32.5</v>
      </c>
      <c r="B36" s="9">
        <v>33.5</v>
      </c>
      <c r="C36" s="9" t="s">
        <v>78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78</v>
      </c>
    </row>
    <row r="37" spans="1:11" x14ac:dyDescent="0.4">
      <c r="A37" s="9">
        <v>33.5</v>
      </c>
      <c r="B37" s="9">
        <v>34.5</v>
      </c>
      <c r="C37" s="9" t="s">
        <v>79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79</v>
      </c>
    </row>
    <row r="38" spans="1:11" x14ac:dyDescent="0.4">
      <c r="A38" s="9">
        <v>34.5</v>
      </c>
      <c r="B38" s="9">
        <v>35.5</v>
      </c>
      <c r="C38" s="9" t="s">
        <v>80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80</v>
      </c>
    </row>
    <row r="39" spans="1:11" x14ac:dyDescent="0.4">
      <c r="A39" s="9">
        <v>35.5</v>
      </c>
      <c r="B39" s="9">
        <v>36.5</v>
      </c>
      <c r="C39" s="9" t="s">
        <v>81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81</v>
      </c>
    </row>
    <row r="40" spans="1:11" x14ac:dyDescent="0.4">
      <c r="A40" s="9">
        <v>36.5</v>
      </c>
      <c r="B40" s="9">
        <v>37.5</v>
      </c>
      <c r="C40" s="9" t="s">
        <v>82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82</v>
      </c>
    </row>
    <row r="41" spans="1:11" x14ac:dyDescent="0.4">
      <c r="A41" s="9">
        <v>37.5</v>
      </c>
      <c r="B41" s="9">
        <v>38.5</v>
      </c>
      <c r="C41" s="9" t="s">
        <v>83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83</v>
      </c>
    </row>
    <row r="42" spans="1:11" x14ac:dyDescent="0.4">
      <c r="A42" s="9">
        <v>38.5</v>
      </c>
      <c r="B42" s="9">
        <v>39.5</v>
      </c>
      <c r="C42" s="9" t="s">
        <v>84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84</v>
      </c>
    </row>
    <row r="43" spans="1:11" x14ac:dyDescent="0.4">
      <c r="A43" s="9">
        <v>39.5</v>
      </c>
      <c r="B43" s="9">
        <v>40.5</v>
      </c>
      <c r="C43" s="9" t="s">
        <v>85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85</v>
      </c>
    </row>
    <row r="44" spans="1:11" x14ac:dyDescent="0.4">
      <c r="A44" s="9">
        <v>40.5</v>
      </c>
      <c r="B44" s="9">
        <v>41.5</v>
      </c>
      <c r="C44" s="9" t="s">
        <v>86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86</v>
      </c>
    </row>
    <row r="45" spans="1:11" x14ac:dyDescent="0.4">
      <c r="A45" s="9">
        <v>41.5</v>
      </c>
      <c r="B45" s="9">
        <v>42.5</v>
      </c>
      <c r="C45" s="9" t="s">
        <v>87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87</v>
      </c>
    </row>
    <row r="46" spans="1:11" x14ac:dyDescent="0.4">
      <c r="A46" s="9">
        <v>42.5</v>
      </c>
      <c r="B46" s="9">
        <v>43.5</v>
      </c>
      <c r="C46" s="9" t="s">
        <v>88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88</v>
      </c>
    </row>
    <row r="47" spans="1:11" x14ac:dyDescent="0.4">
      <c r="A47" s="9">
        <v>43.5</v>
      </c>
      <c r="B47" s="9">
        <v>44.5</v>
      </c>
      <c r="C47" s="9" t="s">
        <v>89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89</v>
      </c>
    </row>
    <row r="48" spans="1:11" x14ac:dyDescent="0.4">
      <c r="A48" s="9">
        <v>44.5</v>
      </c>
      <c r="B48" s="9">
        <v>45.5</v>
      </c>
      <c r="C48" s="9" t="s">
        <v>90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90</v>
      </c>
    </row>
    <row r="49" spans="1:11" x14ac:dyDescent="0.4">
      <c r="A49" s="9">
        <v>45.5</v>
      </c>
      <c r="B49" s="9">
        <v>46.5</v>
      </c>
      <c r="C49" s="9" t="s">
        <v>91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91</v>
      </c>
    </row>
    <row r="50" spans="1:11" x14ac:dyDescent="0.4">
      <c r="A50" s="9">
        <v>46.5</v>
      </c>
      <c r="B50" s="9">
        <v>47.5</v>
      </c>
      <c r="C50" s="9" t="s">
        <v>92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92</v>
      </c>
    </row>
    <row r="51" spans="1:11" x14ac:dyDescent="0.4">
      <c r="A51" s="9">
        <v>47.5</v>
      </c>
      <c r="B51" s="9">
        <v>48.5</v>
      </c>
      <c r="C51" s="9" t="s">
        <v>93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93</v>
      </c>
    </row>
    <row r="52" spans="1:11" x14ac:dyDescent="0.4">
      <c r="A52" s="9">
        <v>48.5</v>
      </c>
      <c r="B52" s="9">
        <v>49.5</v>
      </c>
      <c r="C52" s="9" t="s">
        <v>94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94</v>
      </c>
    </row>
    <row r="53" spans="1:11" x14ac:dyDescent="0.4">
      <c r="A53" s="9">
        <v>49.5</v>
      </c>
      <c r="B53" s="9">
        <v>50.5</v>
      </c>
      <c r="C53" s="9" t="s">
        <v>95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95</v>
      </c>
    </row>
    <row r="54" spans="1:11" x14ac:dyDescent="0.4">
      <c r="A54" s="9">
        <v>50.5</v>
      </c>
      <c r="B54" s="9">
        <v>51.5</v>
      </c>
      <c r="C54" s="9" t="s">
        <v>96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96</v>
      </c>
    </row>
    <row r="55" spans="1:11" x14ac:dyDescent="0.4">
      <c r="A55" s="9">
        <v>51.5</v>
      </c>
      <c r="B55" s="9">
        <v>52.5</v>
      </c>
      <c r="C55" s="9" t="s">
        <v>97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97</v>
      </c>
    </row>
    <row r="56" spans="1:11" x14ac:dyDescent="0.4">
      <c r="A56" s="9">
        <v>52.5</v>
      </c>
      <c r="B56" s="9">
        <v>53.5</v>
      </c>
      <c r="C56" s="9" t="s">
        <v>98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98</v>
      </c>
    </row>
    <row r="57" spans="1:11" x14ac:dyDescent="0.4">
      <c r="A57" s="9">
        <v>53.5</v>
      </c>
      <c r="B57" s="9">
        <v>54.5</v>
      </c>
      <c r="C57" s="9" t="s">
        <v>99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99</v>
      </c>
    </row>
    <row r="58" spans="1:11" x14ac:dyDescent="0.4">
      <c r="A58" s="9">
        <v>54.5</v>
      </c>
      <c r="B58" s="9">
        <v>55.5</v>
      </c>
      <c r="C58" s="9" t="s">
        <v>100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100</v>
      </c>
    </row>
    <row r="59" spans="1:11" x14ac:dyDescent="0.4">
      <c r="A59" s="9">
        <v>55.5</v>
      </c>
      <c r="B59" s="9">
        <v>56.5</v>
      </c>
      <c r="C59" s="9" t="s">
        <v>101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101</v>
      </c>
    </row>
    <row r="60" spans="1:11" x14ac:dyDescent="0.4">
      <c r="A60" s="9">
        <v>56.5</v>
      </c>
      <c r="B60" s="9">
        <v>57.5</v>
      </c>
      <c r="C60" s="9" t="s">
        <v>102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102</v>
      </c>
    </row>
    <row r="61" spans="1:11" x14ac:dyDescent="0.4">
      <c r="A61" s="9">
        <v>57.5</v>
      </c>
      <c r="B61" s="9">
        <v>58.5</v>
      </c>
      <c r="C61" s="9" t="s">
        <v>103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103</v>
      </c>
    </row>
    <row r="62" spans="1:11" x14ac:dyDescent="0.4">
      <c r="A62" s="9">
        <v>58.5</v>
      </c>
      <c r="B62" s="9">
        <v>59.5</v>
      </c>
      <c r="C62" s="9" t="s">
        <v>104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104</v>
      </c>
    </row>
    <row r="63" spans="1:11" x14ac:dyDescent="0.4">
      <c r="A63" s="9">
        <v>59.5</v>
      </c>
      <c r="B63" s="9">
        <v>60.5</v>
      </c>
      <c r="C63" s="9" t="s">
        <v>105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105</v>
      </c>
    </row>
    <row r="64" spans="1:11" x14ac:dyDescent="0.4">
      <c r="A64" s="9">
        <v>60.5</v>
      </c>
      <c r="B64" s="9">
        <v>61.5</v>
      </c>
      <c r="C64" s="9" t="s">
        <v>106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106</v>
      </c>
    </row>
    <row r="65" spans="1:11" x14ac:dyDescent="0.4">
      <c r="A65" s="9">
        <v>61.5</v>
      </c>
      <c r="B65" s="9">
        <v>62.5</v>
      </c>
      <c r="C65" s="9" t="s">
        <v>107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107</v>
      </c>
    </row>
    <row r="66" spans="1:11" x14ac:dyDescent="0.4">
      <c r="A66" s="9">
        <v>62.5</v>
      </c>
      <c r="B66" s="9">
        <v>63.5</v>
      </c>
      <c r="C66" s="9" t="s">
        <v>108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108</v>
      </c>
    </row>
    <row r="67" spans="1:11" x14ac:dyDescent="0.4">
      <c r="A67" s="9">
        <v>63.5</v>
      </c>
      <c r="B67" s="9">
        <v>64.5</v>
      </c>
      <c r="C67" s="9" t="s">
        <v>109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109</v>
      </c>
    </row>
    <row r="68" spans="1:11" x14ac:dyDescent="0.4">
      <c r="A68" s="9">
        <v>64.5</v>
      </c>
      <c r="B68" s="9">
        <v>65.5</v>
      </c>
      <c r="C68" s="9" t="s">
        <v>110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110</v>
      </c>
    </row>
    <row r="69" spans="1:11" x14ac:dyDescent="0.4">
      <c r="A69" s="9">
        <v>65.5</v>
      </c>
      <c r="B69" s="9">
        <v>66.5</v>
      </c>
      <c r="C69" s="9" t="s">
        <v>111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111</v>
      </c>
    </row>
    <row r="70" spans="1:11" x14ac:dyDescent="0.4">
      <c r="A70" s="9">
        <v>66.5</v>
      </c>
      <c r="B70" s="9">
        <v>67.5</v>
      </c>
      <c r="C70" s="9" t="s">
        <v>112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112</v>
      </c>
    </row>
    <row r="71" spans="1:11" x14ac:dyDescent="0.4">
      <c r="A71" s="9">
        <v>67.5</v>
      </c>
      <c r="B71" s="9">
        <v>68.5</v>
      </c>
      <c r="C71" s="9" t="s">
        <v>113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113</v>
      </c>
    </row>
    <row r="72" spans="1:11" x14ac:dyDescent="0.4">
      <c r="A72" s="9">
        <v>68.5</v>
      </c>
      <c r="B72" s="9">
        <v>69.5</v>
      </c>
      <c r="C72" s="9" t="s">
        <v>114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114</v>
      </c>
    </row>
    <row r="73" spans="1:11" x14ac:dyDescent="0.4">
      <c r="A73" s="9">
        <v>69.5</v>
      </c>
      <c r="B73" s="9">
        <v>70.5</v>
      </c>
      <c r="C73" s="9" t="s">
        <v>115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115</v>
      </c>
    </row>
    <row r="74" spans="1:11" x14ac:dyDescent="0.4">
      <c r="A74" s="9">
        <v>70.5</v>
      </c>
      <c r="B74" s="9">
        <v>71.5</v>
      </c>
      <c r="C74" s="9" t="s">
        <v>116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116</v>
      </c>
    </row>
    <row r="75" spans="1:11" x14ac:dyDescent="0.4">
      <c r="A75" s="9">
        <v>71.5</v>
      </c>
      <c r="B75" s="9">
        <v>72.5</v>
      </c>
      <c r="C75" s="9" t="s">
        <v>117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117</v>
      </c>
    </row>
    <row r="76" spans="1:11" x14ac:dyDescent="0.4">
      <c r="A76" s="9">
        <v>72.5</v>
      </c>
      <c r="B76" s="9">
        <v>73.5</v>
      </c>
      <c r="C76" s="9" t="s">
        <v>118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118</v>
      </c>
    </row>
    <row r="77" spans="1:11" x14ac:dyDescent="0.4">
      <c r="A77" s="9">
        <v>73.5</v>
      </c>
      <c r="B77" s="9">
        <v>74.5</v>
      </c>
      <c r="C77" s="9" t="s">
        <v>119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119</v>
      </c>
    </row>
    <row r="78" spans="1:11" x14ac:dyDescent="0.4">
      <c r="A78" s="9">
        <v>74.5</v>
      </c>
      <c r="B78" s="9">
        <v>75.5</v>
      </c>
      <c r="C78" s="9" t="s">
        <v>120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120</v>
      </c>
    </row>
    <row r="79" spans="1:11" x14ac:dyDescent="0.4">
      <c r="A79" s="9">
        <v>75.5</v>
      </c>
      <c r="B79" s="9">
        <v>76.5</v>
      </c>
      <c r="C79" s="9" t="s">
        <v>121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121</v>
      </c>
    </row>
    <row r="80" spans="1:11" x14ac:dyDescent="0.4">
      <c r="A80" s="9">
        <v>76.5</v>
      </c>
      <c r="B80" s="9">
        <v>77.5</v>
      </c>
      <c r="C80" s="9" t="s">
        <v>122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122</v>
      </c>
    </row>
    <row r="81" spans="1:11" x14ac:dyDescent="0.4">
      <c r="A81" s="9">
        <v>77.5</v>
      </c>
      <c r="B81" s="9">
        <v>78.5</v>
      </c>
      <c r="C81" s="9" t="s">
        <v>123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123</v>
      </c>
    </row>
    <row r="82" spans="1:11" x14ac:dyDescent="0.4">
      <c r="A82" s="9">
        <v>78.5</v>
      </c>
      <c r="B82" s="9">
        <v>79.5</v>
      </c>
      <c r="C82" s="9" t="s">
        <v>124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124</v>
      </c>
    </row>
    <row r="83" spans="1:11" x14ac:dyDescent="0.4">
      <c r="A83" s="9">
        <v>79.5</v>
      </c>
      <c r="B83" s="9">
        <v>80.5</v>
      </c>
      <c r="C83" s="9" t="s">
        <v>125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125</v>
      </c>
    </row>
    <row r="84" spans="1:11" x14ac:dyDescent="0.4">
      <c r="A84" s="9">
        <v>80.5</v>
      </c>
      <c r="B84" s="9">
        <v>81.5</v>
      </c>
      <c r="C84" s="9" t="s">
        <v>126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126</v>
      </c>
    </row>
    <row r="85" spans="1:11" x14ac:dyDescent="0.4">
      <c r="A85" s="9">
        <v>81.5</v>
      </c>
      <c r="B85" s="9">
        <v>82.5</v>
      </c>
      <c r="C85" s="9" t="s">
        <v>127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127</v>
      </c>
    </row>
    <row r="86" spans="1:11" x14ac:dyDescent="0.4">
      <c r="A86" s="9">
        <v>82.5</v>
      </c>
      <c r="B86" s="9">
        <v>83.5</v>
      </c>
      <c r="C86" s="9" t="s">
        <v>128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128</v>
      </c>
    </row>
    <row r="87" spans="1:11" x14ac:dyDescent="0.4">
      <c r="A87" s="9">
        <v>83.5</v>
      </c>
      <c r="B87" s="9">
        <v>84.5</v>
      </c>
      <c r="C87" s="9" t="s">
        <v>129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129</v>
      </c>
    </row>
    <row r="88" spans="1:11" x14ac:dyDescent="0.4">
      <c r="A88" s="9">
        <v>84.5</v>
      </c>
      <c r="B88" s="9">
        <v>85.5</v>
      </c>
      <c r="C88" s="9" t="s">
        <v>130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130</v>
      </c>
    </row>
    <row r="89" spans="1:11" x14ac:dyDescent="0.4">
      <c r="A89" s="9">
        <v>85.5</v>
      </c>
      <c r="B89" s="9">
        <v>86.5</v>
      </c>
      <c r="C89" s="9" t="s">
        <v>131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131</v>
      </c>
    </row>
    <row r="90" spans="1:11" x14ac:dyDescent="0.4">
      <c r="A90" s="9">
        <v>86.5</v>
      </c>
      <c r="B90" s="9">
        <v>87.5</v>
      </c>
      <c r="C90" s="9" t="s">
        <v>132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132</v>
      </c>
    </row>
    <row r="91" spans="1:11" x14ac:dyDescent="0.4">
      <c r="A91" s="9">
        <v>87.5</v>
      </c>
      <c r="B91" s="9">
        <v>88.5</v>
      </c>
      <c r="C91" s="9" t="s">
        <v>133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133</v>
      </c>
    </row>
    <row r="92" spans="1:11" x14ac:dyDescent="0.4">
      <c r="A92" s="9">
        <v>88.5</v>
      </c>
      <c r="B92" s="9">
        <v>89.5</v>
      </c>
      <c r="C92" s="9" t="s">
        <v>134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134</v>
      </c>
    </row>
    <row r="93" spans="1:11" x14ac:dyDescent="0.4">
      <c r="A93" s="9">
        <v>89.5</v>
      </c>
      <c r="B93" s="9">
        <v>90.5</v>
      </c>
      <c r="C93" s="9" t="s">
        <v>135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135</v>
      </c>
    </row>
    <row r="94" spans="1:11" x14ac:dyDescent="0.4">
      <c r="A94" s="9">
        <v>90.5</v>
      </c>
      <c r="B94" s="9">
        <v>91.5</v>
      </c>
      <c r="C94" s="9" t="s">
        <v>136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136</v>
      </c>
    </row>
    <row r="95" spans="1:11" x14ac:dyDescent="0.4">
      <c r="A95" s="9">
        <v>91.5</v>
      </c>
      <c r="B95" s="9">
        <v>92.5</v>
      </c>
      <c r="C95" s="9" t="s">
        <v>137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137</v>
      </c>
    </row>
    <row r="96" spans="1:11" x14ac:dyDescent="0.4">
      <c r="A96" s="9">
        <v>92.5</v>
      </c>
      <c r="B96" s="9">
        <v>93.5</v>
      </c>
      <c r="C96" s="9" t="s">
        <v>138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138</v>
      </c>
    </row>
    <row r="97" spans="1:11" x14ac:dyDescent="0.4">
      <c r="A97" s="9">
        <v>93.5</v>
      </c>
      <c r="B97" s="9">
        <v>94.5</v>
      </c>
      <c r="C97" s="9" t="s">
        <v>139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139</v>
      </c>
    </row>
    <row r="98" spans="1:11" x14ac:dyDescent="0.4">
      <c r="A98" s="9">
        <v>94.5</v>
      </c>
      <c r="B98" s="9">
        <v>95.5</v>
      </c>
      <c r="C98" s="9" t="s">
        <v>140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140</v>
      </c>
    </row>
    <row r="99" spans="1:11" x14ac:dyDescent="0.4">
      <c r="A99" s="9">
        <v>95.5</v>
      </c>
      <c r="B99" s="9">
        <v>96.5</v>
      </c>
      <c r="C99" s="9" t="s">
        <v>141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141</v>
      </c>
    </row>
    <row r="100" spans="1:11" x14ac:dyDescent="0.4">
      <c r="A100" s="9">
        <v>96.5</v>
      </c>
      <c r="B100" s="9">
        <v>97.5</v>
      </c>
      <c r="C100" s="9" t="s">
        <v>142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142</v>
      </c>
    </row>
    <row r="101" spans="1:11" x14ac:dyDescent="0.4">
      <c r="A101" s="9">
        <v>97.5</v>
      </c>
      <c r="B101" s="9">
        <v>98.5</v>
      </c>
      <c r="C101" s="9" t="s">
        <v>143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143</v>
      </c>
    </row>
    <row r="102" spans="1:11" x14ac:dyDescent="0.4">
      <c r="A102" s="9">
        <v>98.5</v>
      </c>
      <c r="B102" s="9">
        <v>99.5</v>
      </c>
      <c r="C102" s="9" t="s">
        <v>144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144</v>
      </c>
    </row>
    <row r="103" spans="1:11" x14ac:dyDescent="0.4">
      <c r="A103" s="9">
        <v>99.5</v>
      </c>
      <c r="B103" s="9">
        <v>100.5</v>
      </c>
      <c r="C103" s="9" t="s">
        <v>145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145</v>
      </c>
    </row>
    <row r="104" spans="1:11" x14ac:dyDescent="0.4">
      <c r="A104" s="9">
        <v>100.5</v>
      </c>
      <c r="B104" s="9">
        <v>101.5</v>
      </c>
      <c r="C104" s="9" t="s">
        <v>146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146</v>
      </c>
    </row>
    <row r="105" spans="1:11" x14ac:dyDescent="0.4">
      <c r="A105" s="9">
        <v>101.5</v>
      </c>
      <c r="B105" s="9">
        <v>102.5</v>
      </c>
      <c r="C105" s="9" t="s">
        <v>147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147</v>
      </c>
    </row>
    <row r="106" spans="1:11" x14ac:dyDescent="0.4">
      <c r="A106" s="9">
        <v>102.5</v>
      </c>
      <c r="B106" s="9">
        <v>103.5</v>
      </c>
      <c r="C106" s="9" t="s">
        <v>148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148</v>
      </c>
    </row>
    <row r="107" spans="1:11" x14ac:dyDescent="0.4">
      <c r="A107" s="9">
        <v>103.5</v>
      </c>
      <c r="B107" s="9">
        <v>104.5</v>
      </c>
      <c r="C107" s="9" t="s">
        <v>149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149</v>
      </c>
    </row>
    <row r="108" spans="1:11" x14ac:dyDescent="0.4">
      <c r="A108" s="9">
        <v>104.5</v>
      </c>
      <c r="B108" s="9">
        <v>105.5</v>
      </c>
      <c r="C108" s="9" t="s">
        <v>150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150</v>
      </c>
    </row>
    <row r="109" spans="1:11" x14ac:dyDescent="0.4">
      <c r="A109" s="9">
        <v>105.5</v>
      </c>
      <c r="B109" s="9">
        <v>106.5</v>
      </c>
      <c r="C109" s="9" t="s">
        <v>151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151</v>
      </c>
    </row>
    <row r="110" spans="1:11" x14ac:dyDescent="0.4">
      <c r="A110" s="9">
        <v>106.5</v>
      </c>
      <c r="B110" s="9">
        <v>107.5</v>
      </c>
      <c r="C110" s="9" t="s">
        <v>152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152</v>
      </c>
    </row>
    <row r="111" spans="1:11" x14ac:dyDescent="0.4">
      <c r="A111" s="9">
        <v>107.5</v>
      </c>
      <c r="B111" s="9">
        <v>108.5</v>
      </c>
      <c r="C111" s="9" t="s">
        <v>153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153</v>
      </c>
    </row>
    <row r="112" spans="1:11" x14ac:dyDescent="0.4">
      <c r="A112" s="9">
        <v>108.5</v>
      </c>
      <c r="B112" s="9">
        <v>109.5</v>
      </c>
      <c r="C112" s="9" t="s">
        <v>154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154</v>
      </c>
    </row>
    <row r="113" spans="1:11" x14ac:dyDescent="0.4">
      <c r="A113" s="9">
        <v>109.5</v>
      </c>
      <c r="B113" s="9">
        <v>110.5</v>
      </c>
      <c r="C113" s="9" t="s">
        <v>155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155</v>
      </c>
    </row>
    <row r="114" spans="1:11" x14ac:dyDescent="0.4">
      <c r="A114" s="9">
        <v>110.5</v>
      </c>
      <c r="B114" s="9">
        <v>111.5</v>
      </c>
      <c r="C114" s="9" t="s">
        <v>156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156</v>
      </c>
    </row>
    <row r="115" spans="1:11" x14ac:dyDescent="0.4">
      <c r="A115" s="9">
        <v>111.5</v>
      </c>
      <c r="B115" s="9">
        <v>112.5</v>
      </c>
      <c r="C115" s="9" t="s">
        <v>157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157</v>
      </c>
    </row>
    <row r="116" spans="1:11" x14ac:dyDescent="0.4">
      <c r="A116" s="9">
        <v>112.5</v>
      </c>
      <c r="B116" s="9">
        <v>113.5</v>
      </c>
      <c r="C116" s="9" t="s">
        <v>158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158</v>
      </c>
    </row>
    <row r="117" spans="1:11" x14ac:dyDescent="0.4">
      <c r="A117" s="9">
        <v>113.5</v>
      </c>
      <c r="B117" s="9">
        <v>114.5</v>
      </c>
      <c r="C117" s="9" t="s">
        <v>159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159</v>
      </c>
    </row>
    <row r="118" spans="1:11" x14ac:dyDescent="0.4">
      <c r="A118" s="9">
        <v>114.5</v>
      </c>
      <c r="B118" s="9">
        <v>115.5</v>
      </c>
      <c r="C118" s="9" t="s">
        <v>160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160</v>
      </c>
    </row>
    <row r="119" spans="1:11" x14ac:dyDescent="0.4">
      <c r="A119" s="9">
        <v>115.5</v>
      </c>
      <c r="B119" s="9">
        <v>116.5</v>
      </c>
      <c r="C119" s="9" t="s">
        <v>161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161</v>
      </c>
    </row>
    <row r="120" spans="1:11" x14ac:dyDescent="0.4">
      <c r="A120" s="9">
        <v>116.5</v>
      </c>
      <c r="B120" s="9">
        <v>117.5</v>
      </c>
      <c r="C120" s="9" t="s">
        <v>162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162</v>
      </c>
    </row>
    <row r="121" spans="1:11" x14ac:dyDescent="0.4">
      <c r="A121" s="9">
        <v>117.5</v>
      </c>
      <c r="B121" s="9">
        <v>118.5</v>
      </c>
      <c r="C121" s="9" t="s">
        <v>163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163</v>
      </c>
    </row>
    <row r="122" spans="1:11" x14ac:dyDescent="0.4">
      <c r="A122" s="9">
        <v>118.5</v>
      </c>
      <c r="B122" s="9">
        <v>119.5</v>
      </c>
      <c r="C122" s="9" t="s">
        <v>164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164</v>
      </c>
    </row>
    <row r="123" spans="1:11" x14ac:dyDescent="0.4">
      <c r="A123" s="9">
        <v>119.5</v>
      </c>
      <c r="B123" s="9">
        <v>120.5</v>
      </c>
      <c r="C123" s="9" t="s">
        <v>165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165</v>
      </c>
    </row>
    <row r="124" spans="1:11" x14ac:dyDescent="0.4">
      <c r="A124" s="9">
        <v>120.5</v>
      </c>
      <c r="B124" s="9">
        <v>121.5</v>
      </c>
      <c r="C124" s="9" t="s">
        <v>166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166</v>
      </c>
    </row>
    <row r="125" spans="1:11" x14ac:dyDescent="0.4">
      <c r="A125" s="9">
        <v>121.5</v>
      </c>
      <c r="B125" s="9">
        <v>122.5</v>
      </c>
      <c r="C125" s="9" t="s">
        <v>167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167</v>
      </c>
    </row>
    <row r="126" spans="1:11" x14ac:dyDescent="0.4">
      <c r="A126" s="9">
        <v>122.5</v>
      </c>
      <c r="B126" s="9">
        <v>123.5</v>
      </c>
      <c r="C126" s="9" t="s">
        <v>168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168</v>
      </c>
    </row>
    <row r="127" spans="1:11" x14ac:dyDescent="0.4">
      <c r="A127" s="9">
        <v>123.5</v>
      </c>
      <c r="B127" s="9">
        <v>124.5</v>
      </c>
      <c r="C127" s="9" t="s">
        <v>169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169</v>
      </c>
    </row>
    <row r="128" spans="1:11" x14ac:dyDescent="0.4">
      <c r="A128" s="9">
        <v>124.5</v>
      </c>
      <c r="B128" s="9">
        <v>125.5</v>
      </c>
      <c r="C128" s="9" t="s">
        <v>170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170</v>
      </c>
    </row>
    <row r="129" spans="1:11" x14ac:dyDescent="0.4">
      <c r="A129" s="9">
        <v>125.5</v>
      </c>
      <c r="B129" s="9">
        <v>126.5</v>
      </c>
      <c r="C129" s="9" t="s">
        <v>171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171</v>
      </c>
    </row>
    <row r="130" spans="1:11" x14ac:dyDescent="0.4">
      <c r="A130" s="9">
        <v>126.5</v>
      </c>
      <c r="B130" s="9">
        <v>127.5</v>
      </c>
      <c r="C130" s="9" t="s">
        <v>172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172</v>
      </c>
    </row>
    <row r="131" spans="1:11" x14ac:dyDescent="0.4">
      <c r="A131" s="9">
        <v>127.5</v>
      </c>
      <c r="B131" s="9">
        <v>128.5</v>
      </c>
      <c r="C131" s="9" t="s">
        <v>173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173</v>
      </c>
    </row>
    <row r="132" spans="1:11" x14ac:dyDescent="0.4">
      <c r="A132" s="9">
        <v>128.5</v>
      </c>
      <c r="B132" s="9">
        <v>129.5</v>
      </c>
      <c r="C132" s="9" t="s">
        <v>174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174</v>
      </c>
    </row>
    <row r="133" spans="1:11" x14ac:dyDescent="0.4">
      <c r="A133" s="9">
        <v>129.5</v>
      </c>
      <c r="B133" s="9">
        <v>130.5</v>
      </c>
      <c r="C133" s="9" t="s">
        <v>175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175</v>
      </c>
    </row>
    <row r="134" spans="1:11" x14ac:dyDescent="0.4">
      <c r="A134" s="9">
        <v>130.5</v>
      </c>
      <c r="B134" s="9">
        <v>131.5</v>
      </c>
      <c r="C134" s="9" t="s">
        <v>176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176</v>
      </c>
    </row>
    <row r="135" spans="1:11" x14ac:dyDescent="0.4">
      <c r="A135" s="9">
        <v>131.5</v>
      </c>
      <c r="B135" s="9">
        <v>132.5</v>
      </c>
      <c r="C135" s="9" t="s">
        <v>177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177</v>
      </c>
    </row>
    <row r="136" spans="1:11" x14ac:dyDescent="0.4">
      <c r="A136" s="9">
        <v>132.5</v>
      </c>
      <c r="B136" s="9">
        <v>133.5</v>
      </c>
      <c r="C136" s="9" t="s">
        <v>178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178</v>
      </c>
    </row>
    <row r="137" spans="1:11" x14ac:dyDescent="0.4">
      <c r="A137" s="9">
        <v>133.5</v>
      </c>
      <c r="B137" s="9">
        <v>134.5</v>
      </c>
      <c r="C137" s="9" t="s">
        <v>179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179</v>
      </c>
    </row>
    <row r="138" spans="1:11" x14ac:dyDescent="0.4">
      <c r="A138" s="9">
        <v>134.5</v>
      </c>
      <c r="B138" s="9">
        <v>135.5</v>
      </c>
      <c r="C138" s="9" t="s">
        <v>180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180</v>
      </c>
    </row>
    <row r="139" spans="1:11" x14ac:dyDescent="0.4">
      <c r="A139" s="9">
        <v>135.5</v>
      </c>
      <c r="B139" s="9">
        <v>136.5</v>
      </c>
      <c r="C139" s="9" t="s">
        <v>181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181</v>
      </c>
    </row>
    <row r="140" spans="1:11" x14ac:dyDescent="0.4">
      <c r="A140" s="9">
        <v>136.5</v>
      </c>
      <c r="B140" s="9">
        <v>137.5</v>
      </c>
      <c r="C140" s="9" t="s">
        <v>182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182</v>
      </c>
    </row>
    <row r="141" spans="1:11" x14ac:dyDescent="0.4">
      <c r="A141" s="9">
        <v>137.5</v>
      </c>
      <c r="B141" s="9">
        <v>138.5</v>
      </c>
      <c r="C141" s="9" t="s">
        <v>183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183</v>
      </c>
    </row>
    <row r="142" spans="1:11" x14ac:dyDescent="0.4">
      <c r="A142" s="9">
        <v>138.5</v>
      </c>
      <c r="B142" s="9">
        <v>139.5</v>
      </c>
      <c r="C142" s="9" t="s">
        <v>184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184</v>
      </c>
    </row>
    <row r="143" spans="1:11" x14ac:dyDescent="0.4">
      <c r="A143" s="9">
        <v>139.5</v>
      </c>
      <c r="B143" s="9">
        <v>140.5</v>
      </c>
      <c r="C143" s="9" t="s">
        <v>185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185</v>
      </c>
    </row>
    <row r="144" spans="1:11" x14ac:dyDescent="0.4">
      <c r="A144" s="9">
        <v>140.5</v>
      </c>
      <c r="B144" s="9">
        <v>141.5</v>
      </c>
      <c r="C144" s="9" t="s">
        <v>186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186</v>
      </c>
    </row>
    <row r="145" spans="1:11" x14ac:dyDescent="0.4">
      <c r="A145" s="9">
        <v>141.5</v>
      </c>
      <c r="B145" s="9">
        <v>142.5</v>
      </c>
      <c r="C145" s="9" t="s">
        <v>187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187</v>
      </c>
    </row>
    <row r="146" spans="1:11" x14ac:dyDescent="0.4">
      <c r="A146" s="9">
        <v>142.5</v>
      </c>
      <c r="B146" s="9">
        <v>143.5</v>
      </c>
      <c r="C146" s="9" t="s">
        <v>188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188</v>
      </c>
    </row>
    <row r="147" spans="1:11" x14ac:dyDescent="0.4">
      <c r="A147" s="9">
        <v>143.5</v>
      </c>
      <c r="B147" s="9">
        <v>144.5</v>
      </c>
      <c r="C147" s="9" t="s">
        <v>189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189</v>
      </c>
    </row>
    <row r="148" spans="1:11" x14ac:dyDescent="0.4">
      <c r="A148" s="9">
        <v>144.5</v>
      </c>
      <c r="B148" s="9">
        <v>145.5</v>
      </c>
      <c r="C148" s="9" t="s">
        <v>190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190</v>
      </c>
    </row>
    <row r="149" spans="1:11" x14ac:dyDescent="0.4">
      <c r="A149" s="9">
        <v>145.5</v>
      </c>
      <c r="B149" s="9">
        <v>146.5</v>
      </c>
      <c r="C149" s="9" t="s">
        <v>191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191</v>
      </c>
    </row>
    <row r="150" spans="1:11" x14ac:dyDescent="0.4">
      <c r="A150" s="9">
        <v>146.5</v>
      </c>
      <c r="B150" s="9">
        <v>147.5</v>
      </c>
      <c r="C150" s="9" t="s">
        <v>192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192</v>
      </c>
    </row>
    <row r="151" spans="1:11" x14ac:dyDescent="0.4">
      <c r="A151" s="9">
        <v>147.5</v>
      </c>
      <c r="B151" s="9">
        <v>148.5</v>
      </c>
      <c r="C151" s="9" t="s">
        <v>193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193</v>
      </c>
    </row>
    <row r="152" spans="1:11" x14ac:dyDescent="0.4">
      <c r="A152" s="9">
        <v>148.5</v>
      </c>
      <c r="B152" s="9">
        <v>149.5</v>
      </c>
      <c r="C152" s="9" t="s">
        <v>194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194</v>
      </c>
    </row>
    <row r="153" spans="1:11" x14ac:dyDescent="0.4">
      <c r="A153" s="9">
        <v>149.5</v>
      </c>
      <c r="B153" s="9">
        <v>150.5</v>
      </c>
      <c r="C153" s="9" t="s">
        <v>195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195</v>
      </c>
    </row>
    <row r="154" spans="1:11" x14ac:dyDescent="0.4">
      <c r="A154" s="9">
        <v>150.5</v>
      </c>
      <c r="B154" s="9">
        <v>151.5</v>
      </c>
      <c r="C154" s="9" t="s">
        <v>218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218</v>
      </c>
    </row>
    <row r="155" spans="1:11" x14ac:dyDescent="0.4">
      <c r="A155" s="9">
        <v>151.5</v>
      </c>
      <c r="B155" s="9">
        <v>152.5</v>
      </c>
      <c r="C155" s="9" t="s">
        <v>219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219</v>
      </c>
    </row>
    <row r="156" spans="1:11" x14ac:dyDescent="0.4">
      <c r="A156" s="9">
        <v>152.5</v>
      </c>
      <c r="B156" s="9">
        <v>153.5</v>
      </c>
      <c r="C156" s="9" t="s">
        <v>220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220</v>
      </c>
    </row>
    <row r="157" spans="1:11" x14ac:dyDescent="0.4">
      <c r="A157" s="9">
        <v>153.5</v>
      </c>
      <c r="B157" s="9">
        <v>154.5</v>
      </c>
      <c r="C157" s="9" t="s">
        <v>221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221</v>
      </c>
    </row>
    <row r="158" spans="1:11" x14ac:dyDescent="0.4">
      <c r="A158" s="9">
        <v>154.5</v>
      </c>
      <c r="B158" s="9">
        <v>155.5</v>
      </c>
      <c r="C158" s="9" t="s">
        <v>222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222</v>
      </c>
    </row>
    <row r="159" spans="1:11" x14ac:dyDescent="0.4">
      <c r="A159" s="9">
        <v>155.5</v>
      </c>
      <c r="B159" s="9">
        <v>156.5</v>
      </c>
      <c r="C159" s="9" t="s">
        <v>223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223</v>
      </c>
    </row>
    <row r="160" spans="1:11" x14ac:dyDescent="0.4">
      <c r="A160" s="9">
        <v>156.5</v>
      </c>
      <c r="B160" s="9">
        <v>157.5</v>
      </c>
      <c r="C160" s="9" t="s">
        <v>224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224</v>
      </c>
    </row>
    <row r="161" spans="1:11" x14ac:dyDescent="0.4">
      <c r="A161" s="9">
        <v>157.5</v>
      </c>
      <c r="B161" s="9">
        <v>158.5</v>
      </c>
      <c r="C161" s="9" t="s">
        <v>225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225</v>
      </c>
    </row>
    <row r="162" spans="1:11" x14ac:dyDescent="0.4">
      <c r="A162" s="9">
        <v>158.5</v>
      </c>
      <c r="B162" s="9">
        <v>159.5</v>
      </c>
      <c r="C162" s="9" t="s">
        <v>226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226</v>
      </c>
    </row>
    <row r="163" spans="1:11" x14ac:dyDescent="0.4">
      <c r="A163" s="9">
        <v>159.5</v>
      </c>
      <c r="B163" s="9">
        <v>160.5</v>
      </c>
      <c r="C163" s="9" t="s">
        <v>227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227</v>
      </c>
    </row>
    <row r="164" spans="1:11" x14ac:dyDescent="0.4">
      <c r="A164" s="9">
        <v>160.5</v>
      </c>
      <c r="B164" s="9">
        <v>161.5</v>
      </c>
      <c r="C164" s="9" t="s">
        <v>228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228</v>
      </c>
    </row>
    <row r="165" spans="1:11" x14ac:dyDescent="0.4">
      <c r="A165" s="9">
        <v>161.5</v>
      </c>
      <c r="B165" s="9">
        <v>162.5</v>
      </c>
      <c r="C165" s="9" t="s">
        <v>229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229</v>
      </c>
    </row>
    <row r="166" spans="1:11" x14ac:dyDescent="0.4">
      <c r="A166" s="9">
        <v>162.5</v>
      </c>
      <c r="B166" s="9">
        <v>163.5</v>
      </c>
      <c r="C166" s="9" t="s">
        <v>230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230</v>
      </c>
    </row>
    <row r="167" spans="1:11" x14ac:dyDescent="0.4">
      <c r="A167" s="9">
        <v>163.5</v>
      </c>
      <c r="B167" s="9">
        <v>164.5</v>
      </c>
      <c r="C167" s="9" t="s">
        <v>231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231</v>
      </c>
    </row>
    <row r="168" spans="1:11" x14ac:dyDescent="0.4">
      <c r="A168" s="9">
        <v>164.5</v>
      </c>
      <c r="C168" s="9" t="s">
        <v>232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196</v>
      </c>
      <c r="K168" s="9" t="s">
        <v>232</v>
      </c>
    </row>
    <row r="169" spans="1:11" x14ac:dyDescent="0.4">
      <c r="C169" s="9" t="s">
        <v>239</v>
      </c>
      <c r="D169" s="9" t="s">
        <v>239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26F-8AFA-45E1-9351-358D2ED805FF}">
  <dimension ref="A1:N166"/>
  <sheetViews>
    <sheetView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 x14ac:dyDescent="0.4">
      <c r="A1" s="8"/>
      <c r="B1" s="8"/>
    </row>
    <row r="2" spans="1:14" x14ac:dyDescent="0.4">
      <c r="A2" s="118" t="s">
        <v>41</v>
      </c>
      <c r="B2" s="118"/>
      <c r="C2" s="118" t="s">
        <v>197</v>
      </c>
      <c r="D2" s="118" t="s">
        <v>198</v>
      </c>
      <c r="E2" s="118" t="s">
        <v>199</v>
      </c>
    </row>
    <row r="3" spans="1:14" x14ac:dyDescent="0.4">
      <c r="A3" s="10" t="s">
        <v>44</v>
      </c>
      <c r="B3" s="10" t="s">
        <v>45</v>
      </c>
      <c r="C3" s="118"/>
      <c r="D3" s="118"/>
      <c r="E3" s="118"/>
      <c r="J3" s="13" t="s">
        <v>46</v>
      </c>
      <c r="K3" s="13"/>
    </row>
    <row r="4" spans="1:14" x14ac:dyDescent="0.4">
      <c r="B4" s="9">
        <v>1.5</v>
      </c>
      <c r="C4" s="9" t="s">
        <v>207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207</v>
      </c>
      <c r="M4" s="9" t="s">
        <v>209</v>
      </c>
      <c r="N4" s="9">
        <v>1</v>
      </c>
    </row>
    <row r="5" spans="1:14" x14ac:dyDescent="0.4">
      <c r="A5" s="9">
        <v>1.5</v>
      </c>
      <c r="B5" s="9">
        <v>2.5</v>
      </c>
      <c r="C5" s="9" t="s">
        <v>27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27</v>
      </c>
      <c r="M5" s="9" t="s">
        <v>208</v>
      </c>
      <c r="N5" s="9">
        <v>2</v>
      </c>
    </row>
    <row r="6" spans="1:14" x14ac:dyDescent="0.4">
      <c r="A6" s="9">
        <v>2.5</v>
      </c>
      <c r="B6" s="9">
        <v>3.5</v>
      </c>
      <c r="C6" s="9" t="s">
        <v>28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28</v>
      </c>
      <c r="M6" s="9" t="s">
        <v>29</v>
      </c>
      <c r="N6" s="9">
        <v>3</v>
      </c>
    </row>
    <row r="7" spans="1:14" x14ac:dyDescent="0.4">
      <c r="A7" s="9">
        <v>3.5</v>
      </c>
      <c r="B7" s="9">
        <v>4.5</v>
      </c>
      <c r="C7" s="9" t="s">
        <v>30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30</v>
      </c>
      <c r="M7" s="9" t="s">
        <v>31</v>
      </c>
      <c r="N7" s="9">
        <v>4</v>
      </c>
    </row>
    <row r="8" spans="1:14" x14ac:dyDescent="0.4">
      <c r="A8" s="9">
        <v>4.5</v>
      </c>
      <c r="B8" s="9">
        <v>5.5</v>
      </c>
      <c r="C8" s="9" t="s">
        <v>32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32</v>
      </c>
      <c r="M8" s="9" t="s">
        <v>33</v>
      </c>
      <c r="N8" s="9">
        <v>5</v>
      </c>
    </row>
    <row r="9" spans="1:14" x14ac:dyDescent="0.4">
      <c r="A9" s="9">
        <v>5.5</v>
      </c>
      <c r="B9" s="9">
        <v>6.5</v>
      </c>
      <c r="C9" s="9" t="s">
        <v>34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34</v>
      </c>
      <c r="M9" s="9" t="s">
        <v>35</v>
      </c>
      <c r="N9" s="9">
        <v>6</v>
      </c>
    </row>
    <row r="10" spans="1:14" x14ac:dyDescent="0.4">
      <c r="A10" s="9">
        <v>6.5</v>
      </c>
      <c r="B10" s="9">
        <v>7.5</v>
      </c>
      <c r="C10" s="9" t="s">
        <v>36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36</v>
      </c>
      <c r="M10" s="9" t="s">
        <v>37</v>
      </c>
      <c r="N10" s="9">
        <v>7</v>
      </c>
    </row>
    <row r="11" spans="1:14" x14ac:dyDescent="0.4">
      <c r="A11" s="9">
        <v>7.5</v>
      </c>
      <c r="B11" s="9">
        <v>8.5</v>
      </c>
      <c r="C11" s="9" t="s">
        <v>38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196</v>
      </c>
      <c r="L11" s="9" t="s">
        <v>38</v>
      </c>
      <c r="M11" s="9" t="s">
        <v>39</v>
      </c>
      <c r="N11" s="9">
        <v>8</v>
      </c>
    </row>
    <row r="12" spans="1:14" x14ac:dyDescent="0.4">
      <c r="C12" s="9" t="s">
        <v>239</v>
      </c>
      <c r="D12" s="9" t="s">
        <v>239</v>
      </c>
      <c r="E12" s="9" t="s">
        <v>239</v>
      </c>
      <c r="L12" s="9" t="s">
        <v>239</v>
      </c>
      <c r="N12" s="9" t="s">
        <v>239</v>
      </c>
    </row>
    <row r="153" spans="1:2" x14ac:dyDescent="0.4">
      <c r="A153" s="11"/>
      <c r="B153" s="11"/>
    </row>
    <row r="154" spans="1:2" x14ac:dyDescent="0.4">
      <c r="A154" s="11"/>
      <c r="B154" s="11"/>
    </row>
    <row r="155" spans="1:2" x14ac:dyDescent="0.4">
      <c r="A155" s="11"/>
      <c r="B155" s="11"/>
    </row>
    <row r="156" spans="1:2" x14ac:dyDescent="0.4">
      <c r="A156" s="11"/>
      <c r="B156" s="11"/>
    </row>
    <row r="157" spans="1:2" x14ac:dyDescent="0.4">
      <c r="A157" s="11"/>
      <c r="B157" s="11"/>
    </row>
    <row r="158" spans="1:2" x14ac:dyDescent="0.4">
      <c r="A158" s="11"/>
      <c r="B158" s="11"/>
    </row>
    <row r="159" spans="1:2" x14ac:dyDescent="0.4">
      <c r="A159" s="11"/>
      <c r="B159" s="11"/>
    </row>
    <row r="160" spans="1:2" x14ac:dyDescent="0.4">
      <c r="A160" s="11"/>
      <c r="B160" s="11"/>
    </row>
    <row r="161" spans="1:8" x14ac:dyDescent="0.4">
      <c r="A161" s="11"/>
      <c r="B161" s="11"/>
    </row>
    <row r="162" spans="1:8" x14ac:dyDescent="0.4">
      <c r="A162" s="11"/>
      <c r="B162" s="11"/>
    </row>
    <row r="163" spans="1:8" x14ac:dyDescent="0.4">
      <c r="A163" s="11"/>
      <c r="B163" s="11"/>
    </row>
    <row r="164" spans="1:8" x14ac:dyDescent="0.4">
      <c r="A164" s="11"/>
      <c r="B164" s="11"/>
    </row>
    <row r="165" spans="1:8" x14ac:dyDescent="0.4">
      <c r="A165" s="11"/>
      <c r="B165" s="11"/>
    </row>
    <row r="166" spans="1:8" x14ac:dyDescent="0.4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20</vt:i4>
      </vt:variant>
    </vt:vector>
  </HeadingPairs>
  <TitlesOfParts>
    <vt:vector size="29" baseType="lpstr">
      <vt:lpstr>はじめに</vt:lpstr>
      <vt:lpstr>STEP１</vt:lpstr>
      <vt:lpstr>STEP２①</vt:lpstr>
      <vt:lpstr>STEP２②</vt:lpstr>
      <vt:lpstr>STEP２③</vt:lpstr>
      <vt:lpstr>STEP３</vt:lpstr>
      <vt:lpstr>参考</vt:lpstr>
      <vt:lpstr>リスト（入院）</vt:lpstr>
      <vt:lpstr>リスト（外来）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2024-02-14T04:24:56Z</dcterms:created>
  <dcterms:modified xsi:type="dcterms:W3CDTF">2024-04-22T01:35:16Z</dcterms:modified>
  <cp:category/>
  <cp:contentStatus/>
</cp:coreProperties>
</file>